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bookViews>
    <workbookView xWindow="360" yWindow="15" windowWidth="20955" windowHeight="9720" activeTab="0"/>
  </bookViews>
  <sheets>
    <sheet name="9.Малотр" sheetId="1" state="visible" r:id="rId3"/>
  </sheets>
  <externalReferences>
    <externalReference r:id="rId1"/>
    <externalReference r:id="rId2"/>
  </externalReferences>
  <calcPr/>
</workbook>
</file>

<file path=xl/sharedStrings.xml><?xml version="1.0" encoding="utf-8"?>
<sst xmlns="http://schemas.openxmlformats.org/spreadsheetml/2006/main" count="136" uniqueCount="136">
  <si>
    <t xml:space="preserve">Основные показатели прогноза социально-экономического развития                                             Малотроицкого сельского поселения муниципального района "Чернянский район"                                                                                                                                                       на 2024 год и на период до 2026 года</t>
  </si>
  <si>
    <t xml:space="preserve">Наименование показателей</t>
  </si>
  <si>
    <t xml:space="preserve">Единица измерения</t>
  </si>
  <si>
    <t xml:space="preserve">2010 год отчет</t>
  </si>
  <si>
    <t xml:space="preserve">2019 год факт</t>
  </si>
  <si>
    <t xml:space="preserve">2022 год факт</t>
  </si>
  <si>
    <t xml:space="preserve">2023 год оценка</t>
  </si>
  <si>
    <t>прогноз</t>
  </si>
  <si>
    <t xml:space="preserve">2024 год</t>
  </si>
  <si>
    <t xml:space="preserve">2025 год</t>
  </si>
  <si>
    <t xml:space="preserve">2026 год</t>
  </si>
  <si>
    <t xml:space="preserve">Раздел I.</t>
  </si>
  <si>
    <t xml:space="preserve">1.Численность населения</t>
  </si>
  <si>
    <t xml:space="preserve">Численность населения на начало года</t>
  </si>
  <si>
    <t xml:space="preserve">тыс. человек</t>
  </si>
  <si>
    <t xml:space="preserve">Среднегодовая численность населения</t>
  </si>
  <si>
    <t xml:space="preserve">Число родившихся </t>
  </si>
  <si>
    <t>человек</t>
  </si>
  <si>
    <t xml:space="preserve">Общий коэффициент рождаемости</t>
  </si>
  <si>
    <t xml:space="preserve">человек на 1000 населения</t>
  </si>
  <si>
    <t xml:space="preserve">Число умерших</t>
  </si>
  <si>
    <t xml:space="preserve">Общий коэффициент смертности</t>
  </si>
  <si>
    <t xml:space="preserve">Естественный прирост (убыль) населения</t>
  </si>
  <si>
    <t xml:space="preserve">Общий коэффициент  естественного прироста (убыли) населения</t>
  </si>
  <si>
    <t xml:space="preserve">Миграционный прирост (убыль) населения</t>
  </si>
  <si>
    <t xml:space="preserve">Общий коэффициент  миграционного прироста (убыли) населения</t>
  </si>
  <si>
    <t xml:space="preserve">2.Общая площадь земель поселения:</t>
  </si>
  <si>
    <t>га</t>
  </si>
  <si>
    <t xml:space="preserve">в том числе по категориям:</t>
  </si>
  <si>
    <t xml:space="preserve">Земли населенных пунктов</t>
  </si>
  <si>
    <t xml:space="preserve">Земли сельскохозяйственного назначения</t>
  </si>
  <si>
    <t xml:space="preserve"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</si>
  <si>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 xml:space="preserve">Земли особо охраняемых территорий и объектов</t>
  </si>
  <si>
    <t xml:space="preserve">Земли водного фонда</t>
  </si>
  <si>
    <t>-</t>
  </si>
  <si>
    <t xml:space="preserve">Земли лесного фонда</t>
  </si>
  <si>
    <t xml:space="preserve">Земли запаса</t>
  </si>
  <si>
    <t xml:space="preserve">Другие категории (указать конкретно)</t>
  </si>
  <si>
    <t xml:space="preserve">Раздел II.</t>
  </si>
  <si>
    <t xml:space="preserve">1.Промышленное производство</t>
  </si>
  <si>
    <t xml:space="preserve">1.1.Объем отгруженных товаров собственного производства, выполненных работ и услуг собственными силами </t>
  </si>
  <si>
    <t xml:space="preserve">(Добыча полезных ископаемых + Обрабатывающие производства + Производство и распределение электроэнергии, газа и воды)</t>
  </si>
  <si>
    <t xml:space="preserve">тыс. рублей</t>
  </si>
  <si>
    <t xml:space="preserve">темп роста к предыдущему году в действующих ценах</t>
  </si>
  <si>
    <t>%</t>
  </si>
  <si>
    <t xml:space="preserve">в том числе:</t>
  </si>
  <si>
    <t xml:space="preserve">Добыча полезных ископаемых</t>
  </si>
  <si>
    <t xml:space="preserve">Обрабатывающие производства</t>
  </si>
  <si>
    <t xml:space="preserve">темп роста  к предыдущему году в действующих ценах</t>
  </si>
  <si>
    <t xml:space="preserve">Производство и распределение электроэнергии, газа и воды</t>
  </si>
  <si>
    <t xml:space="preserve">1.2. Производство продукции в натуральном выражении, выпускаемой на территории поселения </t>
  </si>
  <si>
    <t xml:space="preserve">Кирпич строительный</t>
  </si>
  <si>
    <t xml:space="preserve">млн. шт. усл. кирп.</t>
  </si>
  <si>
    <t>Цемент</t>
  </si>
  <si>
    <t xml:space="preserve">тыс. тонн</t>
  </si>
  <si>
    <t>Обувь</t>
  </si>
  <si>
    <t xml:space="preserve">тыс. пар</t>
  </si>
  <si>
    <t xml:space="preserve">Мясо, включая субпродукты 1 категории</t>
  </si>
  <si>
    <t xml:space="preserve">Мясные полуфабрикаты</t>
  </si>
  <si>
    <t xml:space="preserve">Цельномолочная продукция в пересчете на молоко</t>
  </si>
  <si>
    <t xml:space="preserve">Сахар-песок   </t>
  </si>
  <si>
    <t xml:space="preserve">Маргариновая продукция</t>
  </si>
  <si>
    <t>Майонез</t>
  </si>
  <si>
    <t xml:space="preserve">Хлеб и хлебобулочные изделия</t>
  </si>
  <si>
    <t xml:space="preserve">Кондитерские изделия</t>
  </si>
  <si>
    <t xml:space="preserve">Макаронные изделия</t>
  </si>
  <si>
    <t xml:space="preserve">Масла растительные</t>
  </si>
  <si>
    <t xml:space="preserve">Плодоовощные консервы</t>
  </si>
  <si>
    <t>туб</t>
  </si>
  <si>
    <t>Мука</t>
  </si>
  <si>
    <t xml:space="preserve">Безалкогольные напитки</t>
  </si>
  <si>
    <t xml:space="preserve">тыс. дкл</t>
  </si>
  <si>
    <t xml:space="preserve">Водка и ликеро-водочные изделия</t>
  </si>
  <si>
    <t xml:space="preserve">тыс. дкл.</t>
  </si>
  <si>
    <t xml:space="preserve">Руда железная товарная</t>
  </si>
  <si>
    <t xml:space="preserve">млн. тонн</t>
  </si>
  <si>
    <t xml:space="preserve">Другие виды продукции, выпускаемые на территории поселения (указать конкретно) </t>
  </si>
  <si>
    <t xml:space="preserve">Масло животное</t>
  </si>
  <si>
    <t>тонн</t>
  </si>
  <si>
    <t xml:space="preserve">Колбасные изделия</t>
  </si>
  <si>
    <t>СОМ</t>
  </si>
  <si>
    <t xml:space="preserve">2.Сельское хозяйство</t>
  </si>
  <si>
    <t xml:space="preserve">2.1.Выпуск продукции сельского хозяйства (все категории хозяйств)</t>
  </si>
  <si>
    <t xml:space="preserve">млн. рублей</t>
  </si>
  <si>
    <t xml:space="preserve">темп роста в действующих ценах к предыдущему году</t>
  </si>
  <si>
    <t xml:space="preserve"> %</t>
  </si>
  <si>
    <t xml:space="preserve">2.2.Производство основных видов сельскохозяйственной продукции (все категории хозяйств):</t>
  </si>
  <si>
    <t xml:space="preserve">Зерно (в весе после доработки)</t>
  </si>
  <si>
    <t xml:space="preserve">темп роста к предыдущему году</t>
  </si>
  <si>
    <t xml:space="preserve">в 2,7 р.</t>
  </si>
  <si>
    <t xml:space="preserve">Сахарная свекла</t>
  </si>
  <si>
    <t>Подсолнечник</t>
  </si>
  <si>
    <t>Овощи</t>
  </si>
  <si>
    <t>Картофель</t>
  </si>
  <si>
    <t xml:space="preserve">Плоды и ягоды</t>
  </si>
  <si>
    <t xml:space="preserve">Скот и птица (в живом весе)</t>
  </si>
  <si>
    <t xml:space="preserve">        в том числе:</t>
  </si>
  <si>
    <t xml:space="preserve">        птица</t>
  </si>
  <si>
    <t>Молоко</t>
  </si>
  <si>
    <t>Яйца</t>
  </si>
  <si>
    <t xml:space="preserve">тыс. шт.</t>
  </si>
  <si>
    <t>3.Инвестиции</t>
  </si>
  <si>
    <t xml:space="preserve">3.1.Инвестиции в основной капитал за счет средств муниципального бюджета</t>
  </si>
  <si>
    <t>4.Строительство</t>
  </si>
  <si>
    <t xml:space="preserve">4.1.Ввод в эксплуатацию: </t>
  </si>
  <si>
    <t xml:space="preserve">- жилья на территории муниципального образования</t>
  </si>
  <si>
    <t xml:space="preserve">кв. м общей площади</t>
  </si>
  <si>
    <t xml:space="preserve">населением за счет собственных и заемных средств  </t>
  </si>
  <si>
    <t xml:space="preserve">кв. м</t>
  </si>
  <si>
    <t xml:space="preserve">- учреждений здравоохранения</t>
  </si>
  <si>
    <t>ед/мощность</t>
  </si>
  <si>
    <t xml:space="preserve">- дошкольных образовательных учреждений</t>
  </si>
  <si>
    <t xml:space="preserve">-образовательных учреждений</t>
  </si>
  <si>
    <t xml:space="preserve">- учреждений культуры и  искусства</t>
  </si>
  <si>
    <t>-библиотек</t>
  </si>
  <si>
    <t xml:space="preserve">- спортивных сооружений</t>
  </si>
  <si>
    <t xml:space="preserve">- объектов коммунальной сферы </t>
  </si>
  <si>
    <t xml:space="preserve">-учреждений социального обслуживания населения</t>
  </si>
  <si>
    <t xml:space="preserve">-организаций охраны общественного порядка </t>
  </si>
  <si>
    <t xml:space="preserve">-других объектов (указать конкретно)</t>
  </si>
  <si>
    <t xml:space="preserve">5.Потребительский рынок</t>
  </si>
  <si>
    <t xml:space="preserve">5.1.Оборот розничной торговли</t>
  </si>
  <si>
    <t xml:space="preserve"> % </t>
  </si>
  <si>
    <t xml:space="preserve">5.2.Оборот общественного питания</t>
  </si>
  <si>
    <t xml:space="preserve">6. Финансы</t>
  </si>
  <si>
    <t xml:space="preserve">6.1.Прибыль прибыльных предприятий -  всего </t>
  </si>
  <si>
    <t xml:space="preserve">Раздел III.</t>
  </si>
  <si>
    <t xml:space="preserve">1.Численность занятых в экономике:</t>
  </si>
  <si>
    <t xml:space="preserve">в крупных и средних и малых бюджетных организациях</t>
  </si>
  <si>
    <t xml:space="preserve">занятых в малом  бизнесе</t>
  </si>
  <si>
    <t xml:space="preserve">2.Численность безработных, зарегистрированных в органах государственной службы занятости</t>
  </si>
  <si>
    <t xml:space="preserve">3.Среднесписочная численность  работников организаций - всего</t>
  </si>
  <si>
    <t xml:space="preserve">4.Фонд  начисленной заработной платы организаций - всего  </t>
  </si>
  <si>
    <t xml:space="preserve">темп роста к предыдущему году </t>
  </si>
  <si>
    <t xml:space="preserve">4.1.Среднемесячная  номинальная начисленная заработная плата одного работника</t>
  </si>
  <si>
    <t>рублей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</si>
</sst>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-* #,##0.00_р_._-;\-* #,##0.00_р_._-;_-* \-??_р_._-;_-@_-"/>
    <numFmt numFmtId="161" formatCode="_-* #,##0.0_р_._-;\-* #,##0.0_р_._-;_-* \-??_р_._-;_-@_-"/>
    <numFmt numFmtId="162" formatCode="_-* #,##0.000_р_._-;\-* #,##0.000_р_._-;_-* \-??_р_._-;_-@_-"/>
    <numFmt numFmtId="163" formatCode="_-* #,##0_р_._-;\-* #,##0_р_._-;_-* \-??_р_._-;_-@_-"/>
    <numFmt numFmtId="164" formatCode="0.0"/>
  </numFmts>
  <fonts count="9">
    <font>
      <name val="Arial Cyr"/>
      <color theme="1"/>
      <sz val="10.000000"/>
    </font>
    <font>
      <name val="Arial"/>
      <sz val="10.000000"/>
    </font>
    <font>
      <name val="Times New Roman"/>
      <sz val="11.000000"/>
    </font>
    <font>
      <name val="Times New Roman"/>
      <b/>
      <sz val="13.000000"/>
    </font>
    <font>
      <name val="Times New Roman"/>
      <b/>
      <sz val="11.000000"/>
    </font>
    <font>
      <name val="Times New Roman"/>
      <color theme="1"/>
      <sz val="11.000000"/>
    </font>
    <font>
      <name val="Times New Roman"/>
      <color indexed="2"/>
      <sz val="11.000000"/>
    </font>
    <font>
      <name val="Times New Roman"/>
      <b/>
      <color indexed="2"/>
      <sz val="11.000000"/>
    </font>
    <font>
      <name val="Times New Roman"/>
      <b/>
      <sz val="12.000000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8">
    <xf fontId="0" fillId="0" borderId="0" numFmtId="0" applyNumberFormat="1" applyFont="1" applyFill="1" applyBorder="1"/>
    <xf fontId="0" fillId="0" borderId="0" numFmtId="160" applyNumberFormat="1" applyFont="1" applyFill="1" applyBorder="1"/>
    <xf fontId="1" fillId="0" borderId="0" numFmtId="41" applyNumberFormat="1" applyFont="1" applyFill="1" applyBorder="1"/>
    <xf fontId="1" fillId="0" borderId="0" numFmtId="44" applyNumberFormat="1" applyFont="1" applyFill="1" applyBorder="1"/>
    <xf fontId="1" fillId="0" borderId="0" numFmtId="42" applyNumberFormat="1" applyFont="1" applyFill="1" applyBorder="1"/>
    <xf fontId="1" fillId="0" borderId="0" numFmtId="9" applyNumberFormat="1" applyFont="1" applyFill="1" applyBorder="1"/>
    <xf fontId="0" fillId="0" borderId="0" numFmtId="160" applyNumberFormat="1" applyFont="1" applyFill="1" applyBorder="1"/>
    <xf fontId="0" fillId="0" borderId="0" numFmtId="160" applyNumberFormat="1" applyFont="1" applyFill="1" applyBorder="1"/>
  </cellStyleXfs>
  <cellXfs count="31">
    <xf fontId="0" fillId="0" borderId="0" numFmtId="0" xfId="0"/>
    <xf fontId="2" fillId="0" borderId="0" numFmtId="0" xfId="0" applyFont="1"/>
    <xf fontId="3" fillId="0" borderId="0" numFmtId="0" xfId="0" applyFont="1" applyAlignment="1">
      <alignment horizontal="center" vertical="center" wrapText="1"/>
    </xf>
    <xf fontId="4" fillId="0" borderId="0" numFmtId="0" xfId="0" applyFont="1" applyAlignment="1">
      <alignment horizontal="center" vertical="center" wrapText="1"/>
    </xf>
    <xf fontId="4" fillId="0" borderId="1" numFmtId="0" xfId="0" applyFont="1" applyBorder="1" applyAlignment="1">
      <alignment horizontal="center" vertical="center" wrapText="1"/>
    </xf>
    <xf fontId="4" fillId="0" borderId="1" numFmtId="0" xfId="0" applyFont="1" applyBorder="1" applyAlignment="1">
      <alignment horizontal="center" vertical="center"/>
    </xf>
    <xf fontId="2" fillId="0" borderId="1" numFmtId="0" xfId="0" applyFont="1" applyBorder="1" applyAlignment="1">
      <alignment horizontal="center" vertical="center" wrapText="1"/>
    </xf>
    <xf fontId="2" fillId="0" borderId="1" numFmtId="161" xfId="2" applyNumberFormat="1" applyFont="1" applyBorder="1" applyAlignment="1">
      <alignment horizontal="center" vertical="center" wrapText="1"/>
    </xf>
    <xf fontId="4" fillId="0" borderId="1" numFmtId="161" xfId="2" applyNumberFormat="1" applyFont="1" applyBorder="1" applyAlignment="1">
      <alignment horizontal="center" vertical="center" wrapText="1"/>
    </xf>
    <xf fontId="2" fillId="0" borderId="1" numFmtId="0" xfId="0" applyFont="1" applyBorder="1" applyAlignment="1">
      <alignment horizontal="center" vertical="center"/>
    </xf>
    <xf fontId="4" fillId="0" borderId="1" numFmtId="0" xfId="0" applyFont="1" applyBorder="1" applyAlignment="1">
      <alignment horizontal="left" vertical="center" wrapText="1"/>
    </xf>
    <xf fontId="2" fillId="0" borderId="1" numFmtId="0" xfId="0" applyFont="1" applyBorder="1" applyAlignment="1">
      <alignment horizontal="left" vertical="center" wrapText="1"/>
    </xf>
    <xf fontId="2" fillId="0" borderId="1" numFmtId="160" xfId="2" applyNumberFormat="1" applyFont="1" applyBorder="1" applyAlignment="1">
      <alignment horizontal="center" vertical="center" wrapText="1"/>
    </xf>
    <xf fontId="2" fillId="0" borderId="1" numFmtId="162" xfId="2" applyNumberFormat="1" applyFont="1" applyBorder="1" applyAlignment="1">
      <alignment horizontal="center" vertical="center" wrapText="1"/>
    </xf>
    <xf fontId="2" fillId="0" borderId="1" numFmtId="163" xfId="2" applyNumberFormat="1" applyFont="1" applyBorder="1" applyAlignment="1">
      <alignment horizontal="center" vertical="center" wrapText="1"/>
    </xf>
    <xf fontId="5" fillId="0" borderId="1" numFmtId="0" xfId="0" applyFont="1" applyBorder="1" applyAlignment="1">
      <alignment horizontal="center" wrapText="1"/>
    </xf>
    <xf fontId="4" fillId="0" borderId="1" numFmtId="162" xfId="2" applyNumberFormat="1" applyFont="1" applyBorder="1" applyAlignment="1">
      <alignment horizontal="center" vertical="center" wrapText="1"/>
    </xf>
    <xf fontId="6" fillId="0" borderId="1" numFmtId="161" xfId="2" applyNumberFormat="1" applyFont="1" applyBorder="1" applyAlignment="1">
      <alignment horizontal="center" vertical="center" wrapText="1"/>
    </xf>
    <xf fontId="6" fillId="0" borderId="1" numFmtId="0" xfId="0" applyFont="1" applyBorder="1" applyAlignment="1">
      <alignment horizontal="center" vertical="center"/>
    </xf>
    <xf fontId="7" fillId="0" borderId="1" numFmtId="161" xfId="2" applyNumberFormat="1" applyFont="1" applyBorder="1" applyAlignment="1">
      <alignment horizontal="center" vertical="center" wrapText="1"/>
    </xf>
    <xf fontId="2" fillId="0" borderId="1" numFmtId="1" xfId="0" applyNumberFormat="1" applyFont="1" applyBorder="1" applyAlignment="1">
      <alignment horizontal="center" vertical="center" wrapText="1"/>
    </xf>
    <xf fontId="2" fillId="0" borderId="1" numFmtId="3" xfId="2" applyNumberFormat="1" applyFont="1" applyBorder="1" applyAlignment="1">
      <alignment horizontal="center" vertical="center" wrapText="1"/>
    </xf>
    <xf fontId="2" fillId="0" borderId="1" numFmtId="3" xfId="0" applyNumberFormat="1" applyFont="1" applyBorder="1" applyAlignment="1">
      <alignment horizontal="center" vertical="center" wrapText="1"/>
    </xf>
    <xf fontId="6" fillId="0" borderId="1" numFmtId="163" xfId="2" applyNumberFormat="1" applyFont="1" applyBorder="1" applyAlignment="1">
      <alignment horizontal="center" vertical="center" wrapText="1"/>
    </xf>
    <xf fontId="2" fillId="0" borderId="1" numFmtId="1" xfId="2" applyNumberFormat="1" applyFont="1" applyBorder="1" applyAlignment="1">
      <alignment horizontal="center" vertical="center" wrapText="1"/>
    </xf>
    <xf fontId="2" fillId="0" borderId="1" numFmtId="163" xfId="0" applyNumberFormat="1" applyFont="1" applyBorder="1" applyAlignment="1">
      <alignment horizontal="center" vertical="center" wrapText="1"/>
    </xf>
    <xf fontId="6" fillId="0" borderId="1" numFmtId="163" xfId="0" applyNumberFormat="1" applyFont="1" applyBorder="1" applyAlignment="1">
      <alignment horizontal="center" vertical="center" wrapText="1"/>
    </xf>
    <xf fontId="2" fillId="0" borderId="1" numFmtId="164" xfId="2" applyNumberFormat="1" applyFont="1" applyBorder="1" applyAlignment="1">
      <alignment horizontal="center" vertical="center" wrapText="1"/>
    </xf>
    <xf fontId="2" fillId="0" borderId="1" numFmtId="164" xfId="0" applyNumberFormat="1" applyFont="1" applyBorder="1" applyAlignment="1">
      <alignment horizontal="center" vertical="center" wrapText="1"/>
    </xf>
    <xf fontId="8" fillId="0" borderId="0" numFmtId="0" xfId="0" applyFont="1" applyAlignment="1">
      <alignment horizontal="left"/>
    </xf>
    <xf fontId="8" fillId="0" borderId="0" numFmtId="0" xfId="0" applyFont="1" applyAlignment="1">
      <alignment horizontal="right"/>
    </xf>
  </cellXfs>
  <cellStyles count="8">
    <cellStyle name="Style 1" xfId="0" builtinId="0"/>
    <cellStyle name="Style 2" xfId="1" builtinId="3"/>
    <cellStyle name="Style 3" xfId="2" builtinId="6"/>
    <cellStyle name="Style 4" xfId="3" builtinId="4"/>
    <cellStyle name="Style 5" xfId="4" builtinId="7"/>
    <cellStyle name="Style 6" xfId="5" builtinId="5"/>
    <cellStyle name="Финансовый 2" xfId="6"/>
    <cellStyle name="Финансовый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1.xml"/><Relationship  Id="rId2" Type="http://schemas.openxmlformats.org/officeDocument/2006/relationships/externalLink" Target="externalLinks/externalLink2.xml"/><Relationship  Id="rId1" Type="http://schemas.openxmlformats.org/officeDocument/2006/relationships/externalLink" Target="externalLinks/externalLink1.xml"/></Relationships>
</file>

<file path=xl/externalLinks/_rels/externalLink1.xml.rels><?xml version="1.0" encoding="UTF-8" standalone="yes"?><Relationships xmlns="http://schemas.openxmlformats.org/package/2006/relationships"><Relationship  Id="rId1" Type="http://schemas.openxmlformats.org/officeDocument/2006/relationships/externalLinkPath" Target="&#1095;&#1080;&#1089;&#1083;&#1077;&#1085;&#1085;&#1086;&#1089;&#1090;&#1100;%20&#1073;&#1102;&#1076;&#1078;&#1077;&#1090;%20&#1087;&#1086;%20&#1087;&#1086;&#1089;&#1077;&#1083;&#1077;&#1085;&#1080;&#1103;&#1084;.xls" TargetMode="External"/></Relationships>
</file>

<file path=xl/externalLinks/_rels/externalLink2.xml.rels><?xml version="1.0" encoding="UTF-8" standalone="yes"?><Relationships xmlns="http://schemas.openxmlformats.org/package/2006/relationships"><Relationship  Id="rId1" Type="http://schemas.openxmlformats.org/officeDocument/2006/relationships/externalLinkPath" Target="&#1095;&#1080;&#1089;&#1083;&#1077;&#1085;&#1085;&#1086;&#1089;&#1090;&#1100;%20&#1073;&#1102;&#1076;&#1078;&#1077;&#1090;%20&#1087;&#1086;%20&#1087;&#1086;&#1089;&#1077;&#1083;&#1077;&#1085;&#1080;&#1103;&#10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п общая"/>
      <sheetName val="ЗП бюджет"/>
      <sheetName val="фонд"/>
      <sheetName val="ФОТ(по поселен)"/>
      <sheetName val="крупные и средние"/>
      <sheetName val="ФОТ крупные и средние"/>
      <sheetName val="ФОТ крупные и средн(по поселен)"/>
      <sheetName val="численность общая"/>
      <sheetName val="численность крупные и средние"/>
      <sheetName val="в том числе средние"/>
      <sheetName val="ФОТ бюджет (по поселен)"/>
      <sheetName val="численность бюджет"/>
      <sheetName val="крупные бюджетные пред-я"/>
      <sheetName val="малые пред-я"/>
      <sheetName val="численность малых пред-й"/>
      <sheetName val="ФОТ малых пред-й по селам"/>
      <sheetName val="численность КФХ"/>
      <sheetName val="ФОТ КФХ (по селам)"/>
      <sheetName val="ФОТ малые пред-я "/>
      <sheetName val="числ крупных и средних с бюджет"/>
      <sheetName val="ФОТкруп и средн с бюджет "/>
    </sheetNames>
    <sheetDataSet>
      <sheetData sheetId="13">
        <row r="29">
          <cell r="C29" t="n">
            <v>7</v>
          </cell>
          <cell r="D29" t="n">
            <v>7</v>
          </cell>
        </row>
        <row r="30">
          <cell r="C30" t="n">
            <v>43</v>
          </cell>
          <cell r="D30" t="n">
            <v>43</v>
          </cell>
        </row>
        <row r="42">
          <cell r="C42" t="n">
            <v>362</v>
          </cell>
          <cell r="D42" t="n">
            <v>385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зп общая"/>
      <sheetName val="ЗП бюджет"/>
      <sheetName val="фонд"/>
      <sheetName val="ФОТ(по поселен)"/>
      <sheetName val="крупные и средние"/>
      <sheetName val="ФОТ крупные и средние"/>
      <sheetName val="ФОТ крупные и средн(по поселен)"/>
      <sheetName val="численность общая"/>
      <sheetName val="численность крупные и средние"/>
      <sheetName val="в том числе средние"/>
      <sheetName val="ФОТ бюджет (по поселен)"/>
      <sheetName val="численность бюджет"/>
      <sheetName val="крупные бюджетные пред-я"/>
      <sheetName val="малые пред-я"/>
      <sheetName val="численность малых пред-й"/>
      <sheetName val="ФОТ малых пред-й по селам"/>
      <sheetName val="численность КФХ"/>
      <sheetName val="ФОТ КФХ (по селам)"/>
      <sheetName val="ФОТ малые пред-я "/>
      <sheetName val="числ крупных и средних с бюджет"/>
      <sheetName val="ФОТкруп и средн с бюджет "/>
    </sheetNames>
    <sheetDataSet>
      <sheetData sheetId="13">
        <row r="29">
          <cell r="E29" t="n">
            <v>7</v>
          </cell>
        </row>
        <row r="30">
          <cell r="E30" t="n">
            <v>43</v>
          </cell>
        </row>
        <row r="42">
          <cell r="E42" t="n">
            <v>398</v>
          </cell>
        </row>
      </sheetData>
    </sheetDataSet>
  </externalBook>
</externalLink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 name=""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topLeftCell="A126" zoomScale="100" workbookViewId="0">
      <selection activeCell="F87" activeCellId="1" sqref="N6:N20 F87"/>
    </sheetView>
  </sheetViews>
  <sheetFormatPr baseColWidth="8" defaultRowHeight="15" customHeight="1"/>
  <cols>
    <col customWidth="1" min="1" max="1" style="1" width="3.8476599999999999"/>
    <col customWidth="1" min="2" max="2" style="1" width="42.7109375"/>
    <col customWidth="1" min="3" max="3" style="1" width="12.5625"/>
    <col customWidth="1" hidden="1" min="4" max="5" style="1" width="11.136699999999999"/>
    <col customWidth="1" min="6" max="8" style="1" width="11.136699999999999"/>
    <col customWidth="1" min="9" max="9" style="1" width="12.9922"/>
    <col customWidth="1" min="10" max="10" style="1" width="10.2812"/>
    <col customWidth="1" min="11" max="257" style="1" width="9.1367200000000004"/>
  </cols>
  <sheetData>
    <row r="2" ht="15" customHeight="1">
      <c r="B2" s="2" t="s">
        <v>0</v>
      </c>
      <c r="C2" s="2"/>
      <c r="D2" s="2"/>
      <c r="E2" s="2"/>
      <c r="F2" s="2"/>
      <c r="G2" s="2"/>
      <c r="H2" s="2"/>
      <c r="I2" s="2"/>
      <c r="J2" s="2"/>
    </row>
    <row r="3" ht="15" customHeight="1">
      <c r="B3" s="3"/>
      <c r="C3" s="3"/>
      <c r="D3" s="3"/>
      <c r="E3" s="3"/>
      <c r="F3" s="3"/>
      <c r="G3" s="3"/>
      <c r="H3" s="3"/>
      <c r="I3" s="3"/>
      <c r="J3" s="3"/>
    </row>
    <row r="4" ht="15" customHeight="1">
      <c r="B4" s="3"/>
      <c r="C4" s="3"/>
      <c r="D4" s="3"/>
      <c r="E4" s="3"/>
      <c r="F4" s="3"/>
      <c r="G4" s="3"/>
      <c r="H4" s="3"/>
      <c r="I4" s="3"/>
      <c r="J4" s="3"/>
    </row>
    <row r="5" ht="15" customHeight="1">
      <c r="B5" s="3"/>
      <c r="C5" s="3"/>
      <c r="D5" s="3"/>
      <c r="E5" s="3"/>
      <c r="F5" s="3"/>
      <c r="G5" s="3"/>
      <c r="H5" s="3"/>
      <c r="I5" s="3"/>
      <c r="J5" s="3"/>
    </row>
    <row r="6" ht="15.75" customHeight="1">
      <c r="B6" s="3"/>
      <c r="C6" s="3"/>
      <c r="D6" s="3"/>
      <c r="E6" s="3"/>
      <c r="F6" s="3"/>
      <c r="G6" s="3"/>
      <c r="H6" s="3"/>
      <c r="I6" s="3"/>
      <c r="J6" s="3"/>
    </row>
    <row r="7" ht="29.25" customHeight="1">
      <c r="B7" s="4" t="s">
        <v>1</v>
      </c>
      <c r="C7" s="4" t="s">
        <v>2</v>
      </c>
      <c r="D7" s="4" t="s">
        <v>3</v>
      </c>
      <c r="E7" s="4" t="s">
        <v>4</v>
      </c>
      <c r="F7" s="4" t="s">
        <v>5</v>
      </c>
      <c r="G7" s="4" t="s">
        <v>6</v>
      </c>
      <c r="H7" s="4" t="s">
        <v>7</v>
      </c>
      <c r="I7" s="4"/>
      <c r="J7" s="4"/>
    </row>
    <row r="8" ht="16.5" customHeight="1">
      <c r="B8" s="4"/>
      <c r="C8" s="4"/>
      <c r="D8" s="4"/>
      <c r="E8" s="4"/>
      <c r="F8" s="4"/>
      <c r="G8" s="4"/>
      <c r="H8" s="4" t="s">
        <v>8</v>
      </c>
      <c r="I8" s="5" t="s">
        <v>9</v>
      </c>
      <c r="J8" s="5" t="s">
        <v>10</v>
      </c>
    </row>
    <row r="9" ht="15.75">
      <c r="B9" s="4" t="s">
        <v>11</v>
      </c>
      <c r="C9" s="6"/>
      <c r="D9" s="7"/>
      <c r="E9" s="7"/>
      <c r="F9" s="7"/>
      <c r="G9" s="7"/>
      <c r="H9" s="7"/>
      <c r="I9" s="8"/>
      <c r="J9" s="9"/>
    </row>
    <row r="10" ht="28.5">
      <c r="B10" s="10" t="s">
        <v>12</v>
      </c>
      <c r="C10" s="6"/>
      <c r="D10" s="7"/>
      <c r="E10" s="7"/>
      <c r="F10" s="7"/>
      <c r="G10" s="7"/>
      <c r="H10" s="7"/>
      <c r="I10" s="8"/>
      <c r="J10" s="9"/>
    </row>
    <row r="11" ht="15" customHeight="1">
      <c r="B11" s="11" t="s">
        <v>13</v>
      </c>
      <c r="C11" s="6" t="s">
        <v>14</v>
      </c>
      <c r="D11" s="12" t="e">
        <f>#REF!</f>
        <v>#REF!</v>
      </c>
      <c r="E11" s="13">
        <v>1.27</v>
      </c>
      <c r="F11" s="13">
        <v>0.97999999999999998</v>
      </c>
      <c r="G11" s="13">
        <v>0.95699999999999996</v>
      </c>
      <c r="H11" s="13">
        <v>0.93400000000000005</v>
      </c>
      <c r="I11" s="13">
        <v>0.91100000000000003</v>
      </c>
      <c r="J11" s="13">
        <v>0.88800000000000001</v>
      </c>
    </row>
    <row r="12" ht="21.75" customHeight="1">
      <c r="B12" s="11" t="s">
        <v>15</v>
      </c>
      <c r="C12" s="6" t="s">
        <v>14</v>
      </c>
      <c r="D12" s="12" t="e">
        <f>#REF!</f>
        <v>#REF!</v>
      </c>
      <c r="E12" s="13">
        <v>1.282</v>
      </c>
      <c r="F12" s="13">
        <v>0.96899999999999997</v>
      </c>
      <c r="G12" s="13">
        <v>0.94599999999999995</v>
      </c>
      <c r="H12" s="13">
        <v>0.92300000000000004</v>
      </c>
      <c r="I12" s="13">
        <v>0.90000000000000002</v>
      </c>
      <c r="J12" s="13">
        <v>0.877</v>
      </c>
    </row>
    <row r="13" ht="15.75">
      <c r="B13" s="11" t="s">
        <v>16</v>
      </c>
      <c r="C13" s="6" t="s">
        <v>17</v>
      </c>
      <c r="D13" s="14" t="e">
        <f>родилось"!#REF!</f>
        <v>#REF!</v>
      </c>
      <c r="E13" s="14">
        <v>4</v>
      </c>
      <c r="F13" s="14">
        <v>3</v>
      </c>
      <c r="G13" s="14">
        <v>2</v>
      </c>
      <c r="H13" s="14">
        <v>2</v>
      </c>
      <c r="I13" s="14">
        <v>2</v>
      </c>
      <c r="J13" s="14">
        <v>2</v>
      </c>
    </row>
    <row r="14" ht="42.75" customHeight="1">
      <c r="B14" s="11" t="s">
        <v>18</v>
      </c>
      <c r="C14" s="6" t="s">
        <v>19</v>
      </c>
      <c r="D14" s="7" t="e">
        <f>D13/D12</f>
        <v>#REF!</v>
      </c>
      <c r="E14" s="7">
        <f>E13/E12</f>
        <v>3.1201248049921997</v>
      </c>
      <c r="F14" s="7">
        <f>F13/F12</f>
        <v>3.0959752321981426</v>
      </c>
      <c r="G14" s="7">
        <f>G13/G12</f>
        <v>2.1141649048625792</v>
      </c>
      <c r="H14" s="7">
        <f>H13/H12</f>
        <v>2.1668472372697725</v>
      </c>
      <c r="I14" s="7">
        <f>I13/I12</f>
        <v>2.2222222222222223</v>
      </c>
      <c r="J14" s="7">
        <f>J13/J12</f>
        <v>2.2805017103762828</v>
      </c>
    </row>
    <row r="15" ht="15.75">
      <c r="B15" s="11" t="s">
        <v>20</v>
      </c>
      <c r="C15" s="6" t="s">
        <v>17</v>
      </c>
      <c r="D15" s="14" t="e">
        <f>умерло"!#REF!</f>
        <v>#REF!</v>
      </c>
      <c r="E15" s="14">
        <v>22</v>
      </c>
      <c r="F15" s="14">
        <v>18</v>
      </c>
      <c r="G15" s="14">
        <v>15</v>
      </c>
      <c r="H15" s="14">
        <v>15</v>
      </c>
      <c r="I15" s="14">
        <v>15</v>
      </c>
      <c r="J15" s="15">
        <v>15</v>
      </c>
    </row>
    <row r="16" ht="42.75" customHeight="1">
      <c r="B16" s="11" t="s">
        <v>21</v>
      </c>
      <c r="C16" s="6" t="s">
        <v>19</v>
      </c>
      <c r="D16" s="7" t="e">
        <f>D15/D12</f>
        <v>#REF!</v>
      </c>
      <c r="E16" s="7">
        <f>E15/E12</f>
        <v>17.160686427457097</v>
      </c>
      <c r="F16" s="7">
        <f>F15/F12</f>
        <v>18.575851393188856</v>
      </c>
      <c r="G16" s="7">
        <f>G15/G12</f>
        <v>15.856236786469346</v>
      </c>
      <c r="H16" s="7">
        <f>H15/H12</f>
        <v>16.251354279523294</v>
      </c>
      <c r="I16" s="7">
        <f>I15/I12</f>
        <v>16.666666666666668</v>
      </c>
      <c r="J16" s="7">
        <f>J15/J12</f>
        <v>17.10376282782212</v>
      </c>
    </row>
    <row r="17" ht="28.5">
      <c r="B17" s="11" t="s">
        <v>22</v>
      </c>
      <c r="C17" s="6" t="s">
        <v>17</v>
      </c>
      <c r="D17" s="14" t="e">
        <f>D13-D15</f>
        <v>#REF!</v>
      </c>
      <c r="E17" s="14">
        <f>E13-E15</f>
        <v>-18</v>
      </c>
      <c r="F17" s="14">
        <f>F13-F15</f>
        <v>-15</v>
      </c>
      <c r="G17" s="14">
        <f>G13-G15</f>
        <v>-13</v>
      </c>
      <c r="H17" s="14">
        <f>H13-H15</f>
        <v>-13</v>
      </c>
      <c r="I17" s="14">
        <f>I13-I15</f>
        <v>-13</v>
      </c>
      <c r="J17" s="14">
        <f>J13-J15</f>
        <v>-13</v>
      </c>
    </row>
    <row r="18" ht="42.75">
      <c r="B18" s="11" t="s">
        <v>23</v>
      </c>
      <c r="C18" s="6" t="s">
        <v>19</v>
      </c>
      <c r="D18" s="7" t="e">
        <f>D17/D12</f>
        <v>#REF!</v>
      </c>
      <c r="E18" s="7">
        <f>E17/E12</f>
        <v>-14.040561622464898</v>
      </c>
      <c r="F18" s="7">
        <f>F17/F12</f>
        <v>-15.479876160990713</v>
      </c>
      <c r="G18" s="7">
        <f>G17/G12</f>
        <v>-13.742071881606766</v>
      </c>
      <c r="H18" s="7">
        <f>H17/H12</f>
        <v>-14.08450704225352</v>
      </c>
      <c r="I18" s="7">
        <f>I17/I12</f>
        <v>-14.444444444444445</v>
      </c>
      <c r="J18" s="7">
        <f>J17/J12</f>
        <v>-14.823261117445838</v>
      </c>
    </row>
    <row r="19" ht="28.5">
      <c r="B19" s="11" t="s">
        <v>24</v>
      </c>
      <c r="C19" s="6" t="s">
        <v>17</v>
      </c>
      <c r="D19" s="14" t="e">
        <f>миграция"!#REF!</f>
        <v>#REF!</v>
      </c>
      <c r="E19" s="14">
        <v>-6</v>
      </c>
      <c r="F19" s="14">
        <v>-17</v>
      </c>
      <c r="G19" s="14">
        <v>-10</v>
      </c>
      <c r="H19" s="14">
        <v>-10</v>
      </c>
      <c r="I19" s="14">
        <v>-10</v>
      </c>
      <c r="J19" s="14">
        <v>-10</v>
      </c>
    </row>
    <row r="20" ht="45" customHeight="1">
      <c r="B20" s="11" t="s">
        <v>25</v>
      </c>
      <c r="C20" s="6" t="s">
        <v>19</v>
      </c>
      <c r="D20" s="7" t="e">
        <f>D19/D12</f>
        <v>#REF!</v>
      </c>
      <c r="E20" s="7">
        <f>E19/E12</f>
        <v>-4.6801872074882995</v>
      </c>
      <c r="F20" s="7">
        <f>F19/F12</f>
        <v>-17.543859649122808</v>
      </c>
      <c r="G20" s="7">
        <f>G19/G12</f>
        <v>-10.570824524312897</v>
      </c>
      <c r="H20" s="7">
        <f>H19/H12</f>
        <v>-10.834236186348862</v>
      </c>
      <c r="I20" s="7">
        <f>I19/I12</f>
        <v>-11.111111111111111</v>
      </c>
      <c r="J20" s="7">
        <f>J19/J12</f>
        <v>-11.402508551881414</v>
      </c>
    </row>
    <row r="21" ht="28.5">
      <c r="B21" s="10" t="s">
        <v>26</v>
      </c>
      <c r="C21" s="6" t="s">
        <v>27</v>
      </c>
      <c r="D21" s="14" t="e">
        <f>SUM(D23:D30)</f>
        <v>#REF!</v>
      </c>
      <c r="E21" s="14">
        <f>SUM(E23:E30)</f>
        <v>9711</v>
      </c>
      <c r="F21" s="14">
        <v>9711</v>
      </c>
      <c r="G21" s="14">
        <v>9711</v>
      </c>
      <c r="H21" s="14">
        <v>9711</v>
      </c>
      <c r="I21" s="14">
        <v>9711</v>
      </c>
      <c r="J21" s="14">
        <v>9711</v>
      </c>
    </row>
    <row r="22" ht="28.5">
      <c r="B22" s="11" t="s">
        <v>28</v>
      </c>
      <c r="C22" s="6"/>
      <c r="D22" s="13"/>
      <c r="E22" s="13"/>
      <c r="F22" s="13"/>
      <c r="G22" s="13"/>
      <c r="H22" s="13"/>
      <c r="I22" s="13"/>
      <c r="J22" s="9"/>
    </row>
    <row r="23" ht="28.5">
      <c r="B23" s="11" t="s">
        <v>29</v>
      </c>
      <c r="C23" s="6" t="s">
        <v>27</v>
      </c>
      <c r="D23" s="14" t="e">
        <f>#REF!</f>
        <v>#REF!</v>
      </c>
      <c r="E23" s="14">
        <v>1044</v>
      </c>
      <c r="F23" s="14">
        <v>1044</v>
      </c>
      <c r="G23" s="14">
        <v>1044</v>
      </c>
      <c r="H23" s="14">
        <v>1044</v>
      </c>
      <c r="I23" s="14">
        <v>1044</v>
      </c>
      <c r="J23" s="14">
        <v>1044</v>
      </c>
    </row>
    <row r="24" ht="42.75">
      <c r="B24" s="11" t="s">
        <v>30</v>
      </c>
      <c r="C24" s="6" t="s">
        <v>27</v>
      </c>
      <c r="D24" s="14" t="e">
        <f>#REF!</f>
        <v>#REF!</v>
      </c>
      <c r="E24" s="14">
        <v>8487</v>
      </c>
      <c r="F24" s="14">
        <v>8487</v>
      </c>
      <c r="G24" s="14">
        <v>8487</v>
      </c>
      <c r="H24" s="14">
        <v>8487</v>
      </c>
      <c r="I24" s="14">
        <v>8487</v>
      </c>
      <c r="J24" s="14">
        <v>8487</v>
      </c>
    </row>
    <row r="25" ht="85.5">
      <c r="B25" s="11" t="s">
        <v>31</v>
      </c>
      <c r="C25" s="6" t="s">
        <v>27</v>
      </c>
      <c r="D25" s="14" t="e">
        <f>#REF!</f>
        <v>#REF!</v>
      </c>
      <c r="E25" s="14">
        <v>46</v>
      </c>
      <c r="F25" s="14">
        <v>46</v>
      </c>
      <c r="G25" s="14">
        <v>46</v>
      </c>
      <c r="H25" s="14">
        <v>46</v>
      </c>
      <c r="I25" s="14">
        <v>46</v>
      </c>
      <c r="J25" s="14">
        <v>46</v>
      </c>
    </row>
    <row r="26" ht="28.5">
      <c r="B26" s="11" t="s">
        <v>32</v>
      </c>
      <c r="C26" s="6" t="s">
        <v>27</v>
      </c>
      <c r="D26" s="13"/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</row>
    <row r="27" ht="15.75">
      <c r="B27" s="11" t="s">
        <v>33</v>
      </c>
      <c r="C27" s="6" t="s">
        <v>27</v>
      </c>
      <c r="D27" s="13"/>
      <c r="E27" s="13"/>
      <c r="F27" s="13" t="s">
        <v>34</v>
      </c>
      <c r="G27" s="13" t="s">
        <v>34</v>
      </c>
      <c r="H27" s="13" t="s">
        <v>34</v>
      </c>
      <c r="I27" s="13" t="s">
        <v>34</v>
      </c>
      <c r="J27" s="13" t="s">
        <v>34</v>
      </c>
    </row>
    <row r="28" ht="15.75">
      <c r="B28" s="11" t="s">
        <v>35</v>
      </c>
      <c r="C28" s="6" t="s">
        <v>27</v>
      </c>
      <c r="D28" s="14" t="e">
        <f>#REF!</f>
        <v>#REF!</v>
      </c>
      <c r="E28" s="14">
        <v>134</v>
      </c>
      <c r="F28" s="14">
        <v>134</v>
      </c>
      <c r="G28" s="14">
        <v>134</v>
      </c>
      <c r="H28" s="14">
        <v>134</v>
      </c>
      <c r="I28" s="14">
        <v>134</v>
      </c>
      <c r="J28" s="14">
        <v>134</v>
      </c>
    </row>
    <row r="29" ht="15.75">
      <c r="B29" s="11" t="s">
        <v>36</v>
      </c>
      <c r="C29" s="6" t="s">
        <v>27</v>
      </c>
      <c r="D29" s="14" t="e">
        <f>#REF!</f>
        <v>#REF!</v>
      </c>
      <c r="E29" s="14">
        <v>0</v>
      </c>
      <c r="F29" s="14" t="s">
        <v>34</v>
      </c>
      <c r="G29" s="14" t="s">
        <v>34</v>
      </c>
      <c r="H29" s="14" t="s">
        <v>34</v>
      </c>
      <c r="I29" s="14" t="s">
        <v>34</v>
      </c>
      <c r="J29" s="14" t="s">
        <v>34</v>
      </c>
    </row>
    <row r="30" ht="28.5">
      <c r="B30" s="11" t="s">
        <v>37</v>
      </c>
      <c r="C30" s="6" t="s">
        <v>27</v>
      </c>
      <c r="D30" s="7"/>
      <c r="E30" s="7">
        <v>0</v>
      </c>
      <c r="F30" s="7">
        <v>0</v>
      </c>
      <c r="G30" s="7">
        <v>0</v>
      </c>
      <c r="H30" s="7">
        <v>0</v>
      </c>
      <c r="I30" s="16">
        <v>0</v>
      </c>
      <c r="J30" s="16">
        <v>0</v>
      </c>
    </row>
    <row r="31" ht="15.75">
      <c r="B31" s="4" t="s">
        <v>38</v>
      </c>
      <c r="C31" s="6"/>
      <c r="D31" s="7"/>
      <c r="E31" s="7"/>
      <c r="F31" s="17"/>
      <c r="G31" s="17"/>
      <c r="H31" s="17"/>
      <c r="I31" s="17"/>
      <c r="J31" s="18"/>
    </row>
    <row r="32" ht="30" hidden="1">
      <c r="B32" s="4" t="s">
        <v>39</v>
      </c>
      <c r="C32" s="6"/>
      <c r="D32" s="7"/>
      <c r="E32" s="7"/>
      <c r="F32" s="17"/>
      <c r="G32" s="17"/>
      <c r="H32" s="17"/>
      <c r="I32" s="17"/>
      <c r="J32" s="18"/>
    </row>
    <row r="33" ht="101.25" hidden="1">
      <c r="B33" s="4" t="s">
        <v>40</v>
      </c>
      <c r="C33" s="6"/>
      <c r="D33" s="7"/>
      <c r="E33" s="7"/>
      <c r="F33" s="17"/>
      <c r="G33" s="17"/>
      <c r="H33" s="17"/>
      <c r="I33" s="17"/>
      <c r="J33" s="18"/>
    </row>
    <row r="34" ht="120.75" hidden="1">
      <c r="B34" s="6" t="s">
        <v>41</v>
      </c>
      <c r="C34" s="6" t="s">
        <v>42</v>
      </c>
      <c r="D34" s="7"/>
      <c r="E34" s="7"/>
      <c r="F34" s="17"/>
      <c r="G34" s="17"/>
      <c r="H34" s="17"/>
      <c r="I34" s="17"/>
      <c r="J34" s="18"/>
    </row>
    <row r="35" ht="45.75" hidden="1">
      <c r="B35" s="6" t="s">
        <v>43</v>
      </c>
      <c r="C35" s="6" t="s">
        <v>44</v>
      </c>
      <c r="D35" s="7"/>
      <c r="E35" s="7"/>
      <c r="F35" s="17"/>
      <c r="G35" s="17"/>
      <c r="H35" s="17"/>
      <c r="I35" s="17"/>
      <c r="J35" s="18"/>
    </row>
    <row r="36" ht="15.75" hidden="1">
      <c r="B36" s="6" t="s">
        <v>45</v>
      </c>
      <c r="C36" s="4"/>
      <c r="D36" s="7"/>
      <c r="E36" s="7"/>
      <c r="F36" s="17"/>
      <c r="G36" s="17"/>
      <c r="H36" s="17"/>
      <c r="I36" s="17"/>
      <c r="J36" s="18"/>
    </row>
    <row r="37" ht="30.75" hidden="1">
      <c r="B37" s="6" t="s">
        <v>46</v>
      </c>
      <c r="C37" s="6" t="s">
        <v>42</v>
      </c>
      <c r="D37" s="7"/>
      <c r="E37" s="7"/>
      <c r="F37" s="17"/>
      <c r="G37" s="17"/>
      <c r="H37" s="17"/>
      <c r="I37" s="17"/>
      <c r="J37" s="18"/>
    </row>
    <row r="38" ht="45.75" hidden="1">
      <c r="B38" s="6" t="s">
        <v>43</v>
      </c>
      <c r="C38" s="6" t="s">
        <v>44</v>
      </c>
      <c r="D38" s="7"/>
      <c r="E38" s="7"/>
      <c r="F38" s="17"/>
      <c r="G38" s="17"/>
      <c r="H38" s="17"/>
      <c r="I38" s="17"/>
      <c r="J38" s="18"/>
    </row>
    <row r="39" ht="30.75" hidden="1">
      <c r="B39" s="6" t="s">
        <v>47</v>
      </c>
      <c r="C39" s="6" t="s">
        <v>42</v>
      </c>
      <c r="D39" s="7"/>
      <c r="E39" s="7"/>
      <c r="F39" s="17"/>
      <c r="G39" s="17"/>
      <c r="H39" s="17"/>
      <c r="I39" s="17"/>
      <c r="J39" s="18"/>
    </row>
    <row r="40" ht="45.75" hidden="1">
      <c r="B40" s="6" t="s">
        <v>48</v>
      </c>
      <c r="C40" s="6" t="s">
        <v>44</v>
      </c>
      <c r="D40" s="7"/>
      <c r="E40" s="7"/>
      <c r="F40" s="17"/>
      <c r="G40" s="17"/>
      <c r="H40" s="17"/>
      <c r="I40" s="17"/>
      <c r="J40" s="18"/>
    </row>
    <row r="41" ht="60.75" hidden="1">
      <c r="B41" s="6" t="s">
        <v>49</v>
      </c>
      <c r="C41" s="6" t="s">
        <v>42</v>
      </c>
      <c r="D41" s="7"/>
      <c r="E41" s="7"/>
      <c r="F41" s="17"/>
      <c r="G41" s="17"/>
      <c r="H41" s="17"/>
      <c r="I41" s="17"/>
      <c r="J41" s="18"/>
    </row>
    <row r="42" ht="45.75" hidden="1">
      <c r="B42" s="6" t="s">
        <v>43</v>
      </c>
      <c r="C42" s="6" t="s">
        <v>44</v>
      </c>
      <c r="D42" s="7"/>
      <c r="E42" s="7"/>
      <c r="F42" s="17"/>
      <c r="G42" s="17"/>
      <c r="H42" s="17"/>
      <c r="I42" s="17"/>
      <c r="J42" s="18"/>
    </row>
    <row r="43" ht="34.5" hidden="1" customHeight="1">
      <c r="B43" s="4" t="s">
        <v>50</v>
      </c>
      <c r="C43" s="4"/>
      <c r="D43" s="7"/>
      <c r="E43" s="7"/>
      <c r="F43" s="17"/>
      <c r="G43" s="17"/>
      <c r="H43" s="17"/>
      <c r="I43" s="19"/>
      <c r="J43" s="18"/>
    </row>
    <row r="44" ht="30.75" hidden="1">
      <c r="B44" s="6" t="s">
        <v>51</v>
      </c>
      <c r="C44" s="6" t="s">
        <v>52</v>
      </c>
      <c r="D44" s="7"/>
      <c r="E44" s="7"/>
      <c r="F44" s="17"/>
      <c r="G44" s="17"/>
      <c r="H44" s="17"/>
      <c r="I44" s="19"/>
      <c r="J44" s="18"/>
    </row>
    <row r="45" ht="15.75" hidden="1">
      <c r="B45" s="6" t="s">
        <v>53</v>
      </c>
      <c r="C45" s="6" t="s">
        <v>54</v>
      </c>
      <c r="D45" s="7"/>
      <c r="E45" s="7"/>
      <c r="F45" s="17"/>
      <c r="G45" s="17"/>
      <c r="H45" s="17"/>
      <c r="I45" s="19"/>
      <c r="J45" s="18"/>
    </row>
    <row r="46" ht="15.75" hidden="1">
      <c r="B46" s="6" t="s">
        <v>55</v>
      </c>
      <c r="C46" s="6" t="s">
        <v>56</v>
      </c>
      <c r="D46" s="7"/>
      <c r="E46" s="7"/>
      <c r="F46" s="17"/>
      <c r="G46" s="17"/>
      <c r="H46" s="17"/>
      <c r="I46" s="19"/>
      <c r="J46" s="18"/>
    </row>
    <row r="47" ht="30.75" hidden="1">
      <c r="B47" s="6" t="s">
        <v>57</v>
      </c>
      <c r="C47" s="6" t="s">
        <v>54</v>
      </c>
      <c r="D47" s="7"/>
      <c r="E47" s="7"/>
      <c r="F47" s="17"/>
      <c r="G47" s="17"/>
      <c r="H47" s="17"/>
      <c r="I47" s="19"/>
      <c r="J47" s="18"/>
    </row>
    <row r="48" ht="15.75" hidden="1">
      <c r="B48" s="6" t="s">
        <v>58</v>
      </c>
      <c r="C48" s="6" t="s">
        <v>54</v>
      </c>
      <c r="D48" s="7"/>
      <c r="E48" s="7"/>
      <c r="F48" s="17"/>
      <c r="G48" s="17"/>
      <c r="H48" s="17"/>
      <c r="I48" s="19"/>
      <c r="J48" s="18"/>
    </row>
    <row r="49" ht="45.75" hidden="1">
      <c r="B49" s="6" t="s">
        <v>59</v>
      </c>
      <c r="C49" s="6" t="s">
        <v>54</v>
      </c>
      <c r="D49" s="7"/>
      <c r="E49" s="7"/>
      <c r="F49" s="17"/>
      <c r="G49" s="17"/>
      <c r="H49" s="17"/>
      <c r="I49" s="19"/>
      <c r="J49" s="18"/>
    </row>
    <row r="50" ht="15.75" hidden="1">
      <c r="B50" s="6" t="s">
        <v>60</v>
      </c>
      <c r="C50" s="6" t="s">
        <v>54</v>
      </c>
      <c r="D50" s="7"/>
      <c r="E50" s="7"/>
      <c r="F50" s="17"/>
      <c r="G50" s="17"/>
      <c r="H50" s="17"/>
      <c r="I50" s="19"/>
      <c r="J50" s="18"/>
    </row>
    <row r="51" ht="15.75" hidden="1">
      <c r="B51" s="6" t="s">
        <v>61</v>
      </c>
      <c r="C51" s="6" t="s">
        <v>54</v>
      </c>
      <c r="D51" s="7"/>
      <c r="E51" s="7"/>
      <c r="F51" s="17"/>
      <c r="G51" s="17"/>
      <c r="H51" s="17"/>
      <c r="I51" s="19"/>
      <c r="J51" s="18"/>
    </row>
    <row r="52" ht="15.75" hidden="1">
      <c r="B52" s="6" t="s">
        <v>62</v>
      </c>
      <c r="C52" s="6" t="s">
        <v>54</v>
      </c>
      <c r="D52" s="7"/>
      <c r="E52" s="7"/>
      <c r="F52" s="17"/>
      <c r="G52" s="17"/>
      <c r="H52" s="17"/>
      <c r="I52" s="19"/>
      <c r="J52" s="18"/>
    </row>
    <row r="53" ht="30.75" hidden="1">
      <c r="B53" s="6" t="s">
        <v>63</v>
      </c>
      <c r="C53" s="6" t="s">
        <v>54</v>
      </c>
      <c r="D53" s="7"/>
      <c r="E53" s="7"/>
      <c r="F53" s="17"/>
      <c r="G53" s="17"/>
      <c r="H53" s="17"/>
      <c r="I53" s="19"/>
      <c r="J53" s="18"/>
    </row>
    <row r="54" ht="15.75" hidden="1">
      <c r="B54" s="6" t="s">
        <v>64</v>
      </c>
      <c r="C54" s="6" t="s">
        <v>54</v>
      </c>
      <c r="D54" s="7"/>
      <c r="E54" s="7"/>
      <c r="F54" s="17"/>
      <c r="G54" s="17"/>
      <c r="H54" s="17"/>
      <c r="I54" s="19"/>
      <c r="J54" s="18"/>
    </row>
    <row r="55" ht="15.75" hidden="1">
      <c r="B55" s="6" t="s">
        <v>65</v>
      </c>
      <c r="C55" s="6" t="s">
        <v>54</v>
      </c>
      <c r="D55" s="7"/>
      <c r="E55" s="7"/>
      <c r="F55" s="17"/>
      <c r="G55" s="17"/>
      <c r="H55" s="17"/>
      <c r="I55" s="19"/>
      <c r="J55" s="18"/>
    </row>
    <row r="56" ht="15.75" hidden="1">
      <c r="B56" s="6" t="s">
        <v>66</v>
      </c>
      <c r="C56" s="6" t="s">
        <v>54</v>
      </c>
      <c r="D56" s="7"/>
      <c r="E56" s="7"/>
      <c r="F56" s="17"/>
      <c r="G56" s="17"/>
      <c r="H56" s="17"/>
      <c r="I56" s="19"/>
      <c r="J56" s="18"/>
    </row>
    <row r="57" ht="15.75" hidden="1">
      <c r="B57" s="6" t="s">
        <v>67</v>
      </c>
      <c r="C57" s="6" t="s">
        <v>68</v>
      </c>
      <c r="D57" s="7"/>
      <c r="E57" s="7"/>
      <c r="F57" s="17"/>
      <c r="G57" s="17"/>
      <c r="H57" s="17"/>
      <c r="I57" s="19"/>
      <c r="J57" s="18"/>
    </row>
    <row r="58" ht="15.75" hidden="1">
      <c r="B58" s="6" t="s">
        <v>69</v>
      </c>
      <c r="C58" s="6" t="s">
        <v>54</v>
      </c>
      <c r="D58" s="7"/>
      <c r="E58" s="7"/>
      <c r="F58" s="17"/>
      <c r="G58" s="17"/>
      <c r="H58" s="17"/>
      <c r="I58" s="19"/>
      <c r="J58" s="18"/>
    </row>
    <row r="59" ht="15.75" hidden="1">
      <c r="B59" s="6" t="s">
        <v>70</v>
      </c>
      <c r="C59" s="6" t="s">
        <v>71</v>
      </c>
      <c r="D59" s="7"/>
      <c r="E59" s="7"/>
      <c r="F59" s="17"/>
      <c r="G59" s="17"/>
      <c r="H59" s="17"/>
      <c r="I59" s="19"/>
      <c r="J59" s="18"/>
    </row>
    <row r="60" ht="30.75" hidden="1">
      <c r="B60" s="6" t="s">
        <v>72</v>
      </c>
      <c r="C60" s="6" t="s">
        <v>73</v>
      </c>
      <c r="D60" s="7"/>
      <c r="E60" s="7"/>
      <c r="F60" s="17"/>
      <c r="G60" s="17"/>
      <c r="H60" s="17"/>
      <c r="I60" s="19"/>
      <c r="J60" s="18"/>
    </row>
    <row r="61" ht="15.75" hidden="1">
      <c r="B61" s="6" t="s">
        <v>74</v>
      </c>
      <c r="C61" s="6" t="s">
        <v>75</v>
      </c>
      <c r="D61" s="7"/>
      <c r="E61" s="7"/>
      <c r="F61" s="17"/>
      <c r="G61" s="17"/>
      <c r="H61" s="17"/>
      <c r="I61" s="19"/>
      <c r="J61" s="18"/>
    </row>
    <row r="62" ht="60.75" hidden="1">
      <c r="B62" s="6" t="s">
        <v>76</v>
      </c>
      <c r="C62" s="4"/>
      <c r="D62" s="7"/>
      <c r="E62" s="7"/>
      <c r="F62" s="17"/>
      <c r="G62" s="17"/>
      <c r="H62" s="17"/>
      <c r="I62" s="19"/>
      <c r="J62" s="18"/>
    </row>
    <row r="63" ht="15.75" hidden="1">
      <c r="B63" s="6" t="s">
        <v>77</v>
      </c>
      <c r="C63" s="6" t="s">
        <v>78</v>
      </c>
      <c r="D63" s="7"/>
      <c r="E63" s="7"/>
      <c r="F63" s="17"/>
      <c r="G63" s="17"/>
      <c r="H63" s="17"/>
      <c r="I63" s="19"/>
      <c r="J63" s="18"/>
    </row>
    <row r="64" ht="15.75" hidden="1">
      <c r="B64" s="6" t="s">
        <v>79</v>
      </c>
      <c r="C64" s="6" t="s">
        <v>54</v>
      </c>
      <c r="D64" s="7"/>
      <c r="E64" s="7"/>
      <c r="F64" s="17"/>
      <c r="G64" s="17"/>
      <c r="H64" s="17"/>
      <c r="I64" s="19"/>
      <c r="J64" s="18"/>
    </row>
    <row r="65" ht="15.75" hidden="1">
      <c r="B65" s="6" t="s">
        <v>80</v>
      </c>
      <c r="C65" s="6" t="s">
        <v>54</v>
      </c>
      <c r="D65" s="7"/>
      <c r="E65" s="7"/>
      <c r="F65" s="17"/>
      <c r="G65" s="17"/>
      <c r="H65" s="17"/>
      <c r="I65" s="19"/>
      <c r="J65" s="18"/>
    </row>
    <row r="66" ht="15.75">
      <c r="B66" s="10" t="s">
        <v>81</v>
      </c>
      <c r="C66" s="6"/>
      <c r="D66" s="7"/>
      <c r="E66" s="7"/>
      <c r="F66" s="17"/>
      <c r="G66" s="17"/>
      <c r="H66" s="17"/>
      <c r="I66" s="19"/>
      <c r="J66" s="18"/>
    </row>
    <row r="67" ht="28.5">
      <c r="B67" s="10" t="s">
        <v>82</v>
      </c>
      <c r="C67" s="6" t="s">
        <v>83</v>
      </c>
      <c r="D67" s="7" t="e">
        <f>B14</f>
        <v>#REF!</v>
      </c>
      <c r="E67" s="14" t="e">
        <f>#REF!</f>
        <v>#REF!</v>
      </c>
      <c r="F67" s="20">
        <v>1164</v>
      </c>
      <c r="G67" s="20">
        <v>1228</v>
      </c>
      <c r="H67" s="20">
        <v>1253</v>
      </c>
      <c r="I67" s="20">
        <v>1277</v>
      </c>
      <c r="J67" s="20">
        <v>1306</v>
      </c>
    </row>
    <row r="68" ht="28.5">
      <c r="B68" s="11" t="s">
        <v>84</v>
      </c>
      <c r="C68" s="6" t="s">
        <v>85</v>
      </c>
      <c r="D68" s="7"/>
      <c r="E68" s="7">
        <v>101.5</v>
      </c>
      <c r="F68" s="7">
        <v>102.2</v>
      </c>
      <c r="G68" s="7">
        <f>G67/F67*100</f>
        <v>105.49828178694159</v>
      </c>
      <c r="H68" s="7">
        <f>H67/G67*100</f>
        <v>102.0358306188925</v>
      </c>
      <c r="I68" s="7">
        <f>I67/H67*100</f>
        <v>101.91540303272146</v>
      </c>
      <c r="J68" s="7">
        <f>J67/I67*100</f>
        <v>102.27094753328112</v>
      </c>
    </row>
    <row r="69" ht="47.25" customHeight="1">
      <c r="B69" s="10" t="s">
        <v>86</v>
      </c>
      <c r="C69" s="6"/>
      <c r="D69" s="7"/>
      <c r="E69" s="7"/>
      <c r="F69" s="17"/>
      <c r="G69" s="17"/>
      <c r="H69" s="17"/>
      <c r="I69" s="19"/>
      <c r="J69" s="18"/>
    </row>
    <row r="70" ht="30.75">
      <c r="B70" s="11" t="s">
        <v>87</v>
      </c>
      <c r="C70" s="6" t="s">
        <v>78</v>
      </c>
      <c r="D70" s="7" t="e">
        <f>B14</f>
        <v>#REF!</v>
      </c>
      <c r="E70" s="14">
        <v>16643</v>
      </c>
      <c r="F70" s="20">
        <v>21236</v>
      </c>
      <c r="G70" s="20">
        <v>18838</v>
      </c>
      <c r="H70" s="20">
        <v>19026</v>
      </c>
      <c r="I70" s="20">
        <v>19216</v>
      </c>
      <c r="J70" s="20">
        <v>19408</v>
      </c>
    </row>
    <row r="71" ht="30.75">
      <c r="B71" s="11" t="s">
        <v>88</v>
      </c>
      <c r="C71" s="6" t="s">
        <v>44</v>
      </c>
      <c r="D71" s="7"/>
      <c r="E71" s="7">
        <v>98.700000000000003</v>
      </c>
      <c r="F71" s="7" t="s">
        <v>89</v>
      </c>
      <c r="G71" s="7">
        <f>G70/F70*100</f>
        <v>88.707854586551136</v>
      </c>
      <c r="H71" s="7">
        <f>H70/G70*100</f>
        <v>100.99798280072194</v>
      </c>
      <c r="I71" s="7">
        <f>I70/H70*100</f>
        <v>100.99863344896458</v>
      </c>
      <c r="J71" s="7">
        <f>J70/I70*100</f>
        <v>100.99916736053289</v>
      </c>
    </row>
    <row r="72" ht="15.75">
      <c r="B72" s="11" t="s">
        <v>90</v>
      </c>
      <c r="C72" s="6" t="s">
        <v>78</v>
      </c>
      <c r="D72" s="7" t="e">
        <f>B14</f>
        <v>#REF!</v>
      </c>
      <c r="E72" s="14">
        <v>26554</v>
      </c>
      <c r="F72" s="20">
        <v>48077</v>
      </c>
      <c r="G72" s="20">
        <v>72930</v>
      </c>
      <c r="H72" s="20">
        <v>73659</v>
      </c>
      <c r="I72" s="20">
        <v>74396</v>
      </c>
      <c r="J72" s="20">
        <v>75139</v>
      </c>
    </row>
    <row r="73" ht="30.75">
      <c r="B73" s="11" t="s">
        <v>88</v>
      </c>
      <c r="C73" s="6" t="s">
        <v>44</v>
      </c>
      <c r="D73" s="7"/>
      <c r="E73" s="7">
        <v>96.400000000000006</v>
      </c>
      <c r="F73" s="7">
        <v>108.2</v>
      </c>
      <c r="G73" s="7">
        <f>G72/F72*100</f>
        <v>151.69415728934834</v>
      </c>
      <c r="H73" s="7">
        <f>H72/G72*100</f>
        <v>100.99958864664747</v>
      </c>
      <c r="I73" s="7">
        <f>I72/H72*100</f>
        <v>101.00055661901466</v>
      </c>
      <c r="J73" s="7">
        <f>J72/I72*100</f>
        <v>100.99870960804344</v>
      </c>
    </row>
    <row r="74" ht="15.75">
      <c r="B74" s="11" t="s">
        <v>91</v>
      </c>
      <c r="C74" s="6" t="s">
        <v>78</v>
      </c>
      <c r="D74" s="7" t="e">
        <f>B14</f>
        <v>#REF!</v>
      </c>
      <c r="E74" s="14">
        <v>2545</v>
      </c>
      <c r="F74" s="20">
        <v>2864</v>
      </c>
      <c r="G74" s="20">
        <v>2499</v>
      </c>
      <c r="H74" s="20">
        <v>2524</v>
      </c>
      <c r="I74" s="20">
        <v>2549</v>
      </c>
      <c r="J74" s="20">
        <v>2574</v>
      </c>
    </row>
    <row r="75" ht="30.75">
      <c r="B75" s="11" t="s">
        <v>88</v>
      </c>
      <c r="C75" s="6" t="s">
        <v>44</v>
      </c>
      <c r="D75" s="7"/>
      <c r="E75" s="7">
        <v>119.09999999999999</v>
      </c>
      <c r="F75" s="7">
        <v>90.299999999999997</v>
      </c>
      <c r="G75" s="7">
        <f>G74/F74*100</f>
        <v>87.255586592178773</v>
      </c>
      <c r="H75" s="7">
        <f>H74/G74*100</f>
        <v>101.00040016006402</v>
      </c>
      <c r="I75" s="7">
        <f>I74/H74*100</f>
        <v>100.9904912836767</v>
      </c>
      <c r="J75" s="7">
        <f>J74/I74*100</f>
        <v>100.98077677520595</v>
      </c>
    </row>
    <row r="76" ht="15.75">
      <c r="B76" s="11" t="s">
        <v>92</v>
      </c>
      <c r="C76" s="6" t="s">
        <v>78</v>
      </c>
      <c r="D76" s="7" t="e">
        <f>B14</f>
        <v>#REF!</v>
      </c>
      <c r="E76" s="14">
        <v>820</v>
      </c>
      <c r="F76" s="20">
        <v>1110</v>
      </c>
      <c r="G76" s="20">
        <v>989</v>
      </c>
      <c r="H76" s="20">
        <v>998</v>
      </c>
      <c r="I76" s="20">
        <v>1008</v>
      </c>
      <c r="J76" s="20">
        <v>1019</v>
      </c>
    </row>
    <row r="77" ht="30.75">
      <c r="B77" s="11" t="s">
        <v>88</v>
      </c>
      <c r="C77" s="6" t="s">
        <v>44</v>
      </c>
      <c r="D77" s="7"/>
      <c r="E77" s="7">
        <v>93.5</v>
      </c>
      <c r="F77" s="7">
        <v>90</v>
      </c>
      <c r="G77" s="7">
        <f>G76/F76*100</f>
        <v>89.099099099099107</v>
      </c>
      <c r="H77" s="7">
        <f>H76/G76*100</f>
        <v>100.91001011122344</v>
      </c>
      <c r="I77" s="7">
        <f>I76/H76*100</f>
        <v>101.00200400801602</v>
      </c>
      <c r="J77" s="7">
        <f>J76/I76*100</f>
        <v>101.09126984126983</v>
      </c>
    </row>
    <row r="78" ht="15.75">
      <c r="B78" s="11" t="s">
        <v>93</v>
      </c>
      <c r="C78" s="6" t="s">
        <v>78</v>
      </c>
      <c r="D78" s="7" t="e">
        <f>B14</f>
        <v>#REF!</v>
      </c>
      <c r="E78" s="14">
        <v>1031</v>
      </c>
      <c r="F78" s="20">
        <v>466</v>
      </c>
      <c r="G78" s="20">
        <v>507</v>
      </c>
      <c r="H78" s="20">
        <v>512</v>
      </c>
      <c r="I78" s="20">
        <v>517</v>
      </c>
      <c r="J78" s="20">
        <v>522</v>
      </c>
    </row>
    <row r="79" ht="30.75">
      <c r="B79" s="11" t="s">
        <v>88</v>
      </c>
      <c r="C79" s="6" t="s">
        <v>44</v>
      </c>
      <c r="D79" s="7"/>
      <c r="E79" s="7">
        <v>97.599999999999994</v>
      </c>
      <c r="F79" s="7">
        <v>58.299999999999997</v>
      </c>
      <c r="G79" s="7">
        <f>G78/F78*100</f>
        <v>108.79828326180257</v>
      </c>
      <c r="H79" s="7">
        <f>H78/G78*100</f>
        <v>100.98619329388561</v>
      </c>
      <c r="I79" s="7">
        <f>I78/H78*100</f>
        <v>100.9765625</v>
      </c>
      <c r="J79" s="7">
        <f>J78/I78*100</f>
        <v>100.96711798839459</v>
      </c>
    </row>
    <row r="80" ht="15.75">
      <c r="B80" s="11" t="s">
        <v>94</v>
      </c>
      <c r="C80" s="6" t="s">
        <v>78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</row>
    <row r="81" ht="30.75">
      <c r="B81" s="11" t="s">
        <v>88</v>
      </c>
      <c r="C81" s="6" t="s">
        <v>44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</row>
    <row r="82" ht="30.75">
      <c r="B82" s="11" t="s">
        <v>95</v>
      </c>
      <c r="C82" s="6" t="s">
        <v>78</v>
      </c>
      <c r="D82" s="7" t="e">
        <f>B14</f>
        <v>#REF!</v>
      </c>
      <c r="E82" s="14">
        <v>135</v>
      </c>
      <c r="F82" s="20">
        <v>136</v>
      </c>
      <c r="G82" s="20">
        <v>138</v>
      </c>
      <c r="H82" s="20">
        <v>140</v>
      </c>
      <c r="I82" s="20">
        <v>142</v>
      </c>
      <c r="J82" s="20">
        <v>143</v>
      </c>
    </row>
    <row r="83" ht="30.75">
      <c r="B83" s="11" t="s">
        <v>88</v>
      </c>
      <c r="C83" s="6" t="s">
        <v>44</v>
      </c>
      <c r="D83" s="7"/>
      <c r="E83" s="7">
        <v>107.09999999999999</v>
      </c>
      <c r="F83" s="7">
        <v>100.7</v>
      </c>
      <c r="G83" s="7">
        <f>G82/F82*100</f>
        <v>101.47058823529412</v>
      </c>
      <c r="H83" s="7">
        <f>H82/G82*100</f>
        <v>101.44927536231884</v>
      </c>
      <c r="I83" s="7">
        <f>I82/H82*100</f>
        <v>101.42857142857142</v>
      </c>
      <c r="J83" s="7">
        <f>J82/I82*100</f>
        <v>100.70422535211267</v>
      </c>
    </row>
    <row r="84" ht="15.75">
      <c r="B84" s="11" t="s">
        <v>96</v>
      </c>
      <c r="C84" s="6"/>
      <c r="D84" s="7"/>
      <c r="E84" s="7"/>
      <c r="F84" s="17"/>
      <c r="G84" s="17"/>
      <c r="H84" s="17"/>
      <c r="I84" s="17"/>
      <c r="J84" s="18"/>
    </row>
    <row r="85" ht="15.75">
      <c r="B85" s="11" t="s">
        <v>97</v>
      </c>
      <c r="C85" s="6" t="s">
        <v>78</v>
      </c>
      <c r="D85" s="7" t="e">
        <f>B14</f>
        <v>#REF!</v>
      </c>
      <c r="E85" s="7" t="e">
        <f>#REF!</f>
        <v>#REF!</v>
      </c>
      <c r="F85" s="20">
        <v>46</v>
      </c>
      <c r="G85" s="20">
        <v>48</v>
      </c>
      <c r="H85" s="20">
        <v>48</v>
      </c>
      <c r="I85" s="20">
        <v>48</v>
      </c>
      <c r="J85" s="20">
        <v>49</v>
      </c>
    </row>
    <row r="86" ht="30.75">
      <c r="B86" s="11" t="s">
        <v>88</v>
      </c>
      <c r="C86" s="6" t="s">
        <v>44</v>
      </c>
      <c r="D86" s="7"/>
      <c r="E86" s="7">
        <v>100</v>
      </c>
      <c r="F86" s="7">
        <v>100</v>
      </c>
      <c r="G86" s="7">
        <f>G85/F85*100</f>
        <v>104.34782608695652</v>
      </c>
      <c r="H86" s="7">
        <f>H85/G85*100</f>
        <v>100</v>
      </c>
      <c r="I86" s="7">
        <f>I85/H85*100</f>
        <v>100</v>
      </c>
      <c r="J86" s="7">
        <f>J85/I85*100</f>
        <v>102.08333333333333</v>
      </c>
    </row>
    <row r="87" ht="15.75">
      <c r="B87" s="11" t="s">
        <v>98</v>
      </c>
      <c r="C87" s="6" t="s">
        <v>78</v>
      </c>
      <c r="D87" s="7" t="e">
        <f>B14</f>
        <v>#REF!</v>
      </c>
      <c r="E87" s="14">
        <v>1342</v>
      </c>
      <c r="F87" s="20">
        <v>1401</v>
      </c>
      <c r="G87" s="20">
        <v>1415</v>
      </c>
      <c r="H87" s="20">
        <v>1429</v>
      </c>
      <c r="I87" s="20">
        <v>1444</v>
      </c>
      <c r="J87" s="20">
        <v>1458</v>
      </c>
    </row>
    <row r="88" ht="30.75">
      <c r="B88" s="11" t="s">
        <v>88</v>
      </c>
      <c r="C88" s="6" t="s">
        <v>44</v>
      </c>
      <c r="D88" s="7"/>
      <c r="E88" s="7">
        <v>107.5</v>
      </c>
      <c r="F88" s="7">
        <v>101.09999999999999</v>
      </c>
      <c r="G88" s="7">
        <f>G87/F87*100</f>
        <v>100.99928622412561</v>
      </c>
      <c r="H88" s="7">
        <f>H87/G87*100</f>
        <v>100.98939929328621</v>
      </c>
      <c r="I88" s="7">
        <f>I87/H87*100</f>
        <v>101.04968509447166</v>
      </c>
      <c r="J88" s="7">
        <f>J87/I87*100</f>
        <v>100.96952908587258</v>
      </c>
    </row>
    <row r="89" ht="15.75">
      <c r="B89" s="11" t="s">
        <v>99</v>
      </c>
      <c r="C89" s="6" t="s">
        <v>100</v>
      </c>
      <c r="D89" s="7" t="e">
        <f>B14</f>
        <v>#REF!</v>
      </c>
      <c r="E89" s="14">
        <v>554</v>
      </c>
      <c r="F89" s="20">
        <v>526</v>
      </c>
      <c r="G89" s="20">
        <v>531</v>
      </c>
      <c r="H89" s="20">
        <v>537</v>
      </c>
      <c r="I89" s="20">
        <v>541</v>
      </c>
      <c r="J89" s="20">
        <v>541</v>
      </c>
    </row>
    <row r="90" ht="30.75">
      <c r="B90" s="11" t="s">
        <v>88</v>
      </c>
      <c r="C90" s="6" t="s">
        <v>44</v>
      </c>
      <c r="D90" s="7"/>
      <c r="E90" s="7">
        <v>98.200000000000003</v>
      </c>
      <c r="F90" s="7">
        <v>101</v>
      </c>
      <c r="G90" s="7">
        <f>G89/F89*100</f>
        <v>100.95057034220531</v>
      </c>
      <c r="H90" s="7">
        <f>H89/G89*100</f>
        <v>101.12994350282484</v>
      </c>
      <c r="I90" s="7">
        <f>I89/H89*100</f>
        <v>100.74487895716946</v>
      </c>
      <c r="J90" s="7">
        <f>J89/I89*100</f>
        <v>100</v>
      </c>
    </row>
    <row r="91" ht="15.75">
      <c r="B91" s="10" t="s">
        <v>101</v>
      </c>
      <c r="C91" s="6"/>
      <c r="D91" s="7"/>
      <c r="E91" s="7"/>
      <c r="F91" s="17"/>
      <c r="G91" s="17"/>
      <c r="H91" s="17"/>
      <c r="I91" s="19"/>
      <c r="J91" s="18"/>
    </row>
    <row r="92" ht="35.25" customHeight="1">
      <c r="B92" s="10" t="s">
        <v>102</v>
      </c>
      <c r="C92" s="6" t="s">
        <v>42</v>
      </c>
      <c r="D92" s="7" t="e">
        <f>#REF!</f>
        <v>#REF!</v>
      </c>
      <c r="E92" s="7" t="e">
        <f>#REF!</f>
        <v>#REF!</v>
      </c>
      <c r="F92" s="7" t="s">
        <v>34</v>
      </c>
      <c r="G92" s="7">
        <v>0</v>
      </c>
      <c r="H92" s="7">
        <v>0</v>
      </c>
      <c r="I92" s="7">
        <v>0</v>
      </c>
      <c r="J92" s="7">
        <v>0</v>
      </c>
    </row>
    <row r="93" ht="28.5">
      <c r="B93" s="11" t="s">
        <v>43</v>
      </c>
      <c r="C93" s="6" t="s">
        <v>44</v>
      </c>
      <c r="D93" s="7">
        <v>9.8000000000000007</v>
      </c>
      <c r="E93" s="7">
        <v>160</v>
      </c>
      <c r="F93" s="7" t="s">
        <v>34</v>
      </c>
      <c r="G93" s="7">
        <v>0</v>
      </c>
      <c r="H93" s="7">
        <v>0</v>
      </c>
      <c r="I93" s="7">
        <v>0</v>
      </c>
      <c r="J93" s="7">
        <v>0</v>
      </c>
    </row>
    <row r="94" ht="15.75">
      <c r="B94" s="10" t="s">
        <v>103</v>
      </c>
      <c r="C94" s="6"/>
      <c r="D94" s="7"/>
      <c r="E94" s="7"/>
      <c r="F94" s="17"/>
      <c r="G94" s="17"/>
      <c r="H94" s="17"/>
      <c r="I94" s="19"/>
      <c r="J94" s="18"/>
    </row>
    <row r="95" ht="30">
      <c r="B95" s="10" t="s">
        <v>104</v>
      </c>
      <c r="C95" s="6"/>
      <c r="D95" s="7"/>
      <c r="E95" s="7"/>
      <c r="F95" s="17"/>
      <c r="G95" s="17"/>
      <c r="H95" s="17"/>
      <c r="I95" s="19"/>
      <c r="J95" s="18"/>
    </row>
    <row r="96" ht="28.5">
      <c r="B96" s="11" t="s">
        <v>105</v>
      </c>
      <c r="C96" s="6" t="s">
        <v>106</v>
      </c>
      <c r="D96" s="14" t="e">
        <f>#REF!</f>
        <v>#REF!</v>
      </c>
      <c r="E96" s="14" t="e">
        <f>#REF!</f>
        <v>#REF!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</row>
    <row r="97" ht="30.75">
      <c r="B97" s="11" t="s">
        <v>88</v>
      </c>
      <c r="C97" s="6" t="s">
        <v>44</v>
      </c>
      <c r="D97" s="7">
        <v>50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</row>
    <row r="98" ht="15.75">
      <c r="B98" s="11" t="s">
        <v>45</v>
      </c>
      <c r="C98" s="6"/>
      <c r="D98" s="7"/>
      <c r="E98" s="7"/>
      <c r="F98" s="7"/>
      <c r="G98" s="7"/>
      <c r="H98" s="7"/>
      <c r="I98" s="7"/>
      <c r="J98" s="9"/>
    </row>
    <row r="99" ht="28.5">
      <c r="B99" s="11" t="s">
        <v>107</v>
      </c>
      <c r="C99" s="6" t="s">
        <v>108</v>
      </c>
      <c r="D99" s="14" t="e">
        <f>D96</f>
        <v>#REF!</v>
      </c>
      <c r="E99" s="14" t="e">
        <f>E96</f>
        <v>#REF!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</row>
    <row r="100" ht="30.75">
      <c r="B100" s="11" t="s">
        <v>88</v>
      </c>
      <c r="C100" s="6" t="s">
        <v>44</v>
      </c>
      <c r="D100" s="7">
        <v>50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</row>
    <row r="101" ht="30.75">
      <c r="B101" s="11" t="s">
        <v>109</v>
      </c>
      <c r="C101" s="6" t="s">
        <v>110</v>
      </c>
      <c r="D101" s="7"/>
      <c r="E101" s="7"/>
      <c r="F101" s="7">
        <v>0</v>
      </c>
      <c r="G101" s="7">
        <v>0</v>
      </c>
      <c r="H101" s="7">
        <v>0</v>
      </c>
      <c r="I101" s="7">
        <v>0</v>
      </c>
      <c r="J101" s="7">
        <v>0</v>
      </c>
    </row>
    <row r="102" ht="45.75">
      <c r="B102" s="11" t="s">
        <v>111</v>
      </c>
      <c r="C102" s="6" t="s">
        <v>110</v>
      </c>
      <c r="D102" s="7"/>
      <c r="E102" s="7"/>
      <c r="F102" s="7">
        <v>0</v>
      </c>
      <c r="G102" s="7">
        <v>0</v>
      </c>
      <c r="H102" s="7">
        <v>0</v>
      </c>
      <c r="I102" s="7">
        <v>0</v>
      </c>
      <c r="J102" s="7">
        <v>0</v>
      </c>
    </row>
    <row r="103" ht="30.75">
      <c r="B103" s="11" t="s">
        <v>112</v>
      </c>
      <c r="C103" s="6" t="s">
        <v>110</v>
      </c>
      <c r="D103" s="7"/>
      <c r="E103" s="7"/>
      <c r="F103" s="7">
        <v>0</v>
      </c>
      <c r="G103" s="7">
        <v>0</v>
      </c>
      <c r="H103" s="7">
        <v>0</v>
      </c>
      <c r="I103" s="7">
        <v>0</v>
      </c>
      <c r="J103" s="7">
        <v>0</v>
      </c>
    </row>
    <row r="104" ht="30.75">
      <c r="B104" s="11" t="s">
        <v>113</v>
      </c>
      <c r="C104" s="6" t="s">
        <v>110</v>
      </c>
      <c r="D104" s="7"/>
      <c r="E104" s="7"/>
      <c r="F104" s="7">
        <v>0</v>
      </c>
      <c r="G104" s="7">
        <v>0</v>
      </c>
      <c r="H104" s="7">
        <v>0</v>
      </c>
      <c r="I104" s="7">
        <v>0</v>
      </c>
      <c r="J104" s="7">
        <v>0</v>
      </c>
    </row>
    <row r="105" ht="17.25" customHeight="1">
      <c r="B105" s="11" t="s">
        <v>114</v>
      </c>
      <c r="C105" s="6" t="s">
        <v>110</v>
      </c>
      <c r="D105" s="7"/>
      <c r="E105" s="7"/>
      <c r="F105" s="7">
        <v>0</v>
      </c>
      <c r="G105" s="7">
        <v>0</v>
      </c>
      <c r="H105" s="7">
        <v>0</v>
      </c>
      <c r="I105" s="7">
        <v>0</v>
      </c>
      <c r="J105" s="7">
        <v>0</v>
      </c>
    </row>
    <row r="106" ht="15.75" customHeight="1">
      <c r="B106" s="11" t="s">
        <v>115</v>
      </c>
      <c r="C106" s="6" t="s">
        <v>110</v>
      </c>
      <c r="D106" s="7"/>
      <c r="E106" s="7"/>
      <c r="F106" s="7">
        <v>0</v>
      </c>
      <c r="G106" s="7">
        <v>0</v>
      </c>
      <c r="H106" s="7">
        <v>0</v>
      </c>
      <c r="I106" s="7">
        <v>0</v>
      </c>
      <c r="J106" s="7">
        <v>0</v>
      </c>
    </row>
    <row r="107" ht="30.75">
      <c r="B107" s="11" t="s">
        <v>116</v>
      </c>
      <c r="C107" s="6" t="s">
        <v>110</v>
      </c>
      <c r="D107" s="7"/>
      <c r="E107" s="7"/>
      <c r="F107" s="7">
        <v>0</v>
      </c>
      <c r="G107" s="7">
        <v>0</v>
      </c>
      <c r="H107" s="7">
        <v>0</v>
      </c>
      <c r="I107" s="7">
        <v>0</v>
      </c>
      <c r="J107" s="7">
        <v>0</v>
      </c>
    </row>
    <row r="108" ht="28.5">
      <c r="B108" s="11" t="s">
        <v>117</v>
      </c>
      <c r="C108" s="6" t="s">
        <v>110</v>
      </c>
      <c r="D108" s="7"/>
      <c r="E108" s="7"/>
      <c r="F108" s="7">
        <v>0</v>
      </c>
      <c r="G108" s="7">
        <v>0</v>
      </c>
      <c r="H108" s="7">
        <v>0</v>
      </c>
      <c r="I108" s="7">
        <v>0</v>
      </c>
      <c r="J108" s="7">
        <v>0</v>
      </c>
    </row>
    <row r="109" ht="30.75">
      <c r="B109" s="11" t="s">
        <v>118</v>
      </c>
      <c r="C109" s="6" t="s">
        <v>110</v>
      </c>
      <c r="D109" s="7"/>
      <c r="E109" s="7"/>
      <c r="F109" s="7">
        <v>0</v>
      </c>
      <c r="G109" s="7">
        <v>0</v>
      </c>
      <c r="H109" s="7">
        <v>0</v>
      </c>
      <c r="I109" s="7">
        <v>0</v>
      </c>
      <c r="J109" s="7">
        <v>0</v>
      </c>
    </row>
    <row r="110" ht="30.75">
      <c r="B110" s="11" t="s">
        <v>119</v>
      </c>
      <c r="C110" s="6" t="s">
        <v>110</v>
      </c>
      <c r="D110" s="7"/>
      <c r="E110" s="7"/>
      <c r="F110" s="7">
        <v>0</v>
      </c>
      <c r="G110" s="7">
        <v>0</v>
      </c>
      <c r="H110" s="7">
        <v>0</v>
      </c>
      <c r="I110" s="7">
        <v>0</v>
      </c>
      <c r="J110" s="7">
        <v>0</v>
      </c>
    </row>
    <row r="111" ht="30">
      <c r="B111" s="10" t="s">
        <v>120</v>
      </c>
      <c r="C111" s="6"/>
      <c r="D111" s="7"/>
      <c r="E111" s="7"/>
      <c r="F111" s="17"/>
      <c r="G111" s="17"/>
      <c r="H111" s="17"/>
      <c r="I111" s="17"/>
      <c r="J111" s="18"/>
    </row>
    <row r="112" ht="30">
      <c r="B112" s="10" t="s">
        <v>121</v>
      </c>
      <c r="C112" s="6" t="s">
        <v>42</v>
      </c>
      <c r="D112" s="7" t="e">
        <f>#REF!</f>
        <v>#REF!</v>
      </c>
      <c r="E112" s="14" t="e">
        <f>#REF!</f>
        <v>#REF!</v>
      </c>
      <c r="F112" s="21">
        <v>49709</v>
      </c>
      <c r="G112" s="14">
        <v>54691</v>
      </c>
      <c r="H112" s="14">
        <v>59673</v>
      </c>
      <c r="I112" s="22">
        <v>64655</v>
      </c>
      <c r="J112" s="22">
        <v>69637</v>
      </c>
    </row>
    <row r="113" ht="28.5">
      <c r="B113" s="11" t="s">
        <v>84</v>
      </c>
      <c r="C113" s="6" t="s">
        <v>122</v>
      </c>
      <c r="D113" s="7">
        <v>86.200000000000003</v>
      </c>
      <c r="E113" s="7">
        <v>108</v>
      </c>
      <c r="F113" s="7">
        <v>108.7</v>
      </c>
      <c r="G113" s="7">
        <f>G112/F112*100</f>
        <v>110.02232996036936</v>
      </c>
      <c r="H113" s="7">
        <f>H112/G112*100</f>
        <v>109.10935985811194</v>
      </c>
      <c r="I113" s="7">
        <f>I112/H112*100</f>
        <v>108.34883448125619</v>
      </c>
      <c r="J113" s="7">
        <f>J112/I112*100</f>
        <v>107.70551388137035</v>
      </c>
    </row>
    <row r="114" ht="44.25">
      <c r="B114" s="10" t="s">
        <v>123</v>
      </c>
      <c r="C114" s="6" t="s">
        <v>42</v>
      </c>
      <c r="D114" s="7" t="e">
        <f>общепит"!C14</f>
        <v>#NAME?</v>
      </c>
      <c r="E114" s="7">
        <v>0</v>
      </c>
      <c r="F114" s="7" t="s">
        <v>34</v>
      </c>
      <c r="G114" s="7" t="s">
        <v>34</v>
      </c>
      <c r="H114" s="7" t="s">
        <v>34</v>
      </c>
      <c r="I114" s="7" t="s">
        <v>34</v>
      </c>
      <c r="J114" s="7" t="s">
        <v>34</v>
      </c>
    </row>
    <row r="115" ht="28.5">
      <c r="B115" s="11" t="s">
        <v>84</v>
      </c>
      <c r="C115" s="6" t="s">
        <v>122</v>
      </c>
      <c r="D115" s="7">
        <v>131.40000000000001</v>
      </c>
      <c r="E115" s="7">
        <v>0</v>
      </c>
      <c r="F115" s="7">
        <v>0</v>
      </c>
      <c r="G115" s="7">
        <v>0</v>
      </c>
      <c r="H115" s="7">
        <v>0</v>
      </c>
      <c r="I115" s="7">
        <v>0</v>
      </c>
      <c r="J115" s="7">
        <v>0</v>
      </c>
    </row>
    <row r="116" ht="15.75">
      <c r="B116" s="10" t="s">
        <v>124</v>
      </c>
      <c r="C116" s="6"/>
      <c r="D116" s="7"/>
      <c r="E116" s="7"/>
      <c r="F116" s="17"/>
      <c r="G116" s="17"/>
      <c r="H116" s="17"/>
      <c r="I116" s="17"/>
      <c r="J116" s="18"/>
    </row>
    <row r="117" ht="28.5">
      <c r="B117" s="10" t="s">
        <v>125</v>
      </c>
      <c r="C117" s="6" t="s">
        <v>42</v>
      </c>
      <c r="D117" s="7">
        <v>0</v>
      </c>
      <c r="E117" s="7" t="e">
        <f>прибыль"!M14</f>
        <v>#NAME?</v>
      </c>
      <c r="F117" s="21">
        <v>3250</v>
      </c>
      <c r="G117" s="14">
        <v>4000</v>
      </c>
      <c r="H117" s="14">
        <v>4750</v>
      </c>
      <c r="I117" s="22">
        <v>5500</v>
      </c>
      <c r="J117" s="22">
        <v>6250</v>
      </c>
    </row>
    <row r="118" ht="28.5">
      <c r="B118" s="11" t="s">
        <v>84</v>
      </c>
      <c r="C118" s="6" t="s">
        <v>122</v>
      </c>
      <c r="D118" s="7">
        <v>0</v>
      </c>
      <c r="E118" s="7">
        <v>25.100000000000001</v>
      </c>
      <c r="F118" s="7">
        <v>66.400000000000006</v>
      </c>
      <c r="G118" s="7">
        <f>G117/F117*100</f>
        <v>123.07692307692308</v>
      </c>
      <c r="H118" s="7">
        <f>H117/G117*100</f>
        <v>118.75</v>
      </c>
      <c r="I118" s="7">
        <f>I117/H117*100</f>
        <v>115.78947368421053</v>
      </c>
      <c r="J118" s="7">
        <f>J117/I117*100</f>
        <v>113.63636363636364</v>
      </c>
    </row>
    <row r="119" ht="15.75">
      <c r="B119" s="4" t="s">
        <v>126</v>
      </c>
      <c r="C119" s="6"/>
      <c r="D119" s="7"/>
      <c r="E119" s="7"/>
      <c r="F119" s="17"/>
      <c r="G119" s="17"/>
      <c r="H119" s="17"/>
      <c r="I119" s="23"/>
      <c r="J119" s="18"/>
    </row>
    <row r="120" ht="30">
      <c r="B120" s="10" t="s">
        <v>127</v>
      </c>
      <c r="C120" s="6" t="s">
        <v>17</v>
      </c>
      <c r="D120" s="14" t="e">
        <f>SUM(D122:D123)</f>
        <v>#REF!</v>
      </c>
      <c r="E120" s="14">
        <f>SUM(E122:E123)</f>
        <v>108</v>
      </c>
      <c r="F120" s="24">
        <v>107</v>
      </c>
      <c r="G120" s="24">
        <v>109</v>
      </c>
      <c r="H120" s="24">
        <v>109</v>
      </c>
      <c r="I120" s="24">
        <v>105</v>
      </c>
      <c r="J120" s="24">
        <v>107</v>
      </c>
    </row>
    <row r="121" ht="15.75">
      <c r="B121" s="11" t="s">
        <v>45</v>
      </c>
      <c r="C121" s="6"/>
      <c r="D121" s="7"/>
      <c r="E121" s="7"/>
      <c r="F121" s="7"/>
      <c r="G121" s="7"/>
      <c r="H121" s="7"/>
      <c r="I121" s="7"/>
      <c r="J121" s="9"/>
    </row>
    <row r="122" ht="28.5">
      <c r="B122" s="11" t="s">
        <v>128</v>
      </c>
      <c r="C122" s="6" t="s">
        <v>17</v>
      </c>
      <c r="D122" s="14" t="e">
        <f>#REF!</f>
        <v>#REF!</v>
      </c>
      <c r="E122" s="14">
        <v>55</v>
      </c>
      <c r="F122" s="24">
        <v>107</v>
      </c>
      <c r="G122" s="24">
        <v>109</v>
      </c>
      <c r="H122" s="24">
        <v>109</v>
      </c>
      <c r="I122" s="24">
        <v>105</v>
      </c>
      <c r="J122" s="24">
        <v>107</v>
      </c>
    </row>
    <row r="123" ht="30.75">
      <c r="B123" s="11" t="s">
        <v>129</v>
      </c>
      <c r="C123" s="6" t="s">
        <v>17</v>
      </c>
      <c r="D123" s="25" t="e">
        <f>#REF!</f>
        <v>#REF!</v>
      </c>
      <c r="E123" s="25">
        <v>53</v>
      </c>
      <c r="F123" s="26"/>
      <c r="G123" s="26"/>
      <c r="H123" s="26"/>
      <c r="I123" s="26"/>
      <c r="J123" s="26"/>
    </row>
    <row r="124" ht="42.75">
      <c r="B124" s="10" t="s">
        <v>130</v>
      </c>
      <c r="C124" s="6" t="s">
        <v>17</v>
      </c>
      <c r="D124" s="6" t="e">
        <f>безработные"!C14</f>
        <v>#NAME?</v>
      </c>
      <c r="E124" s="6" t="e">
        <f>безработные"!J14</f>
        <v>#NAME?</v>
      </c>
      <c r="F124" s="24">
        <v>2</v>
      </c>
      <c r="G124" s="24">
        <v>1</v>
      </c>
      <c r="H124" s="24">
        <v>1</v>
      </c>
      <c r="I124" s="24">
        <v>1</v>
      </c>
      <c r="J124" s="24">
        <v>1</v>
      </c>
    </row>
    <row r="125" ht="28.5">
      <c r="B125" s="10" t="s">
        <v>131</v>
      </c>
      <c r="C125" s="6" t="s">
        <v>14</v>
      </c>
      <c r="D125" s="6">
        <f>E14/1000</f>
        <v>3.1201248049921998e-03</v>
      </c>
      <c r="E125" s="6" t="e">
        <f>#REF!/1000</f>
        <v>#REF!</v>
      </c>
      <c r="F125" s="6">
        <v>0.109</v>
      </c>
      <c r="G125" s="6">
        <v>0.105</v>
      </c>
      <c r="H125" s="6">
        <v>0.105</v>
      </c>
      <c r="I125" s="6">
        <v>0.105</v>
      </c>
      <c r="J125" s="6">
        <v>0.105</v>
      </c>
    </row>
    <row r="126" ht="28.5">
      <c r="B126" s="10" t="s">
        <v>132</v>
      </c>
      <c r="C126" s="6" t="s">
        <v>83</v>
      </c>
      <c r="D126" s="12" t="e">
        <f>C14/1000</f>
        <v>#VALUE!</v>
      </c>
      <c r="E126" s="12" t="e">
        <f>#REF!/1000</f>
        <v>#REF!</v>
      </c>
      <c r="F126" s="27">
        <v>44.200000000000003</v>
      </c>
      <c r="G126" s="27">
        <v>47.5</v>
      </c>
      <c r="H126" s="27">
        <v>51.100000000000001</v>
      </c>
      <c r="I126" s="28">
        <v>52.399999999999999</v>
      </c>
      <c r="J126" s="28">
        <v>53.700000000000003</v>
      </c>
    </row>
    <row r="127" ht="30.75">
      <c r="B127" s="11" t="s">
        <v>133</v>
      </c>
      <c r="C127" s="6" t="s">
        <v>44</v>
      </c>
      <c r="D127" s="12">
        <v>105.7</v>
      </c>
      <c r="E127" s="7">
        <v>106.90000000000001</v>
      </c>
      <c r="F127" s="7">
        <v>107</v>
      </c>
      <c r="G127" s="7">
        <v>107.5</v>
      </c>
      <c r="H127" s="7">
        <v>107.59999999999999</v>
      </c>
      <c r="I127" s="7">
        <v>102.5</v>
      </c>
      <c r="J127" s="7">
        <v>102.5</v>
      </c>
    </row>
    <row r="128" ht="42.75">
      <c r="B128" s="11" t="s">
        <v>134</v>
      </c>
      <c r="C128" s="6" t="s">
        <v>135</v>
      </c>
      <c r="D128" s="12" t="e">
        <f>D126*1000/D125/12</f>
        <v>#VALUE!</v>
      </c>
      <c r="E128" s="14" t="e">
        <f>E126/E125/12*1000</f>
        <v>#REF!</v>
      </c>
      <c r="F128" s="14">
        <v>33780</v>
      </c>
      <c r="G128" s="14">
        <v>37697</v>
      </c>
      <c r="H128" s="14">
        <v>40561</v>
      </c>
      <c r="I128" s="14">
        <v>41593</v>
      </c>
      <c r="J128" s="14">
        <v>42619</v>
      </c>
    </row>
    <row r="129" ht="30.75">
      <c r="B129" s="11" t="s">
        <v>133</v>
      </c>
      <c r="C129" s="6" t="s">
        <v>44</v>
      </c>
      <c r="D129" s="12">
        <v>115.87</v>
      </c>
      <c r="E129" s="7">
        <v>112.2</v>
      </c>
      <c r="F129" s="7">
        <v>104.90000000000001</v>
      </c>
      <c r="G129" s="7">
        <v>111.59999999999999</v>
      </c>
      <c r="H129" s="7">
        <v>107.59999999999999</v>
      </c>
      <c r="I129" s="7">
        <v>102.5</v>
      </c>
      <c r="J129" s="7">
        <v>102.5</v>
      </c>
    </row>
    <row r="130" ht="15" customHeight="1">
      <c r="F130" s="1"/>
      <c r="G130" s="1"/>
      <c r="H130" s="1"/>
      <c r="I130" s="1"/>
      <c r="J130" s="1"/>
    </row>
    <row r="133" ht="15" customHeight="1">
      <c r="B133" s="29"/>
      <c r="C133" s="29"/>
      <c r="D133" s="29"/>
      <c r="E133" s="29"/>
      <c r="F133" s="29"/>
      <c r="G133" s="29"/>
      <c r="H133" s="30"/>
      <c r="I133" s="30"/>
      <c r="J133" s="30"/>
    </row>
    <row r="134" ht="15" customHeight="1">
      <c r="B134" s="1"/>
      <c r="C134" s="1"/>
      <c r="D134" s="1"/>
      <c r="E134" s="1"/>
      <c r="F134" s="1"/>
    </row>
  </sheetData>
  <mergeCells count="10">
    <mergeCell ref="B2:J6"/>
    <mergeCell ref="B7:B8"/>
    <mergeCell ref="C7:C8"/>
    <mergeCell ref="D7:D8"/>
    <mergeCell ref="E7:E8"/>
    <mergeCell ref="F7:F8"/>
    <mergeCell ref="G7:G8"/>
    <mergeCell ref="H7:J7"/>
    <mergeCell ref="B133:G133"/>
    <mergeCell ref="H133:J133"/>
  </mergeCells>
  <printOptions headings="0" gridLines="0"/>
  <pageMargins left="0.32013900000000001" right="0.27986100000000003" top="0.29027800000000004" bottom="0.25" header="0.51181100000000002" footer="0.51181100000000002"/>
  <pageSetup paperSize="9" scale="80" firstPageNumber="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Р7-Офис/7.2.1.14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40</cp:revision>
  <dcterms:modified xsi:type="dcterms:W3CDTF">2024-01-12T07:05:01Z</dcterms:modified>
</cp:coreProperties>
</file>